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Phil\Desktop\"/>
    </mc:Choice>
  </mc:AlternateContent>
  <xr:revisionPtr revIDLastSave="0" documentId="13_ncr:1_{01C13391-7400-4A31-84D6-21AB2AAD92E3}" xr6:coauthVersionLast="47" xr6:coauthVersionMax="47" xr10:uidLastSave="{00000000-0000-0000-0000-000000000000}"/>
  <bookViews>
    <workbookView xWindow="4485" yWindow="1485" windowWidth="26040" windowHeight="15345" activeTab="2" xr2:uid="{B2C608A7-BE34-49BF-A358-1594D7F0DDBA}"/>
  </bookViews>
  <sheets>
    <sheet name="Mieter" sheetId="1" r:id="rId1"/>
    <sheet name="Mieter mit gez" sheetId="3" r:id="rId2"/>
    <sheet name="Hausbesitzer" sheetId="4" r:id="rId3"/>
    <sheet name="Beispiel" sheetId="5" r:id="rId4"/>
  </sheets>
  <definedNames>
    <definedName name="_xlnm.Print_Area" localSheetId="2">Hausbesitzer!$A$1:$F$90</definedName>
    <definedName name="_xlnm.Print_Area" localSheetId="0">Mieter!$A$1:$F$67</definedName>
    <definedName name="_xlnm.Print_Area" localSheetId="1">'Mieter mit gez'!$A$1:$F$72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5" l="1"/>
  <c r="E59" i="5"/>
  <c r="E58" i="5"/>
  <c r="E57" i="5"/>
  <c r="E56" i="5"/>
  <c r="D48" i="5"/>
  <c r="D47" i="5"/>
  <c r="D46" i="5"/>
  <c r="D45" i="5"/>
  <c r="D44" i="5"/>
  <c r="D43" i="5"/>
  <c r="D42" i="5"/>
  <c r="D41" i="5"/>
  <c r="D40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E16" i="5"/>
  <c r="E15" i="5"/>
  <c r="E14" i="5"/>
  <c r="E13" i="5"/>
  <c r="E12" i="5"/>
  <c r="E11" i="5"/>
  <c r="E9" i="5"/>
  <c r="E8" i="5"/>
  <c r="E7" i="5"/>
  <c r="E6" i="5"/>
  <c r="E5" i="5"/>
  <c r="E4" i="5"/>
  <c r="E60" i="5"/>
  <c r="B89" i="5"/>
  <c r="B88" i="5"/>
  <c r="B87" i="5"/>
  <c r="B86" i="5"/>
  <c r="B85" i="5"/>
  <c r="B84" i="5"/>
  <c r="B83" i="5"/>
  <c r="B82" i="5"/>
  <c r="B81" i="5"/>
  <c r="B80" i="5"/>
  <c r="B79" i="5"/>
  <c r="B78" i="5"/>
  <c r="B73" i="5"/>
  <c r="E85" i="5" s="1"/>
  <c r="F63" i="5"/>
  <c r="E61" i="5"/>
  <c r="D54" i="5"/>
  <c r="D53" i="5"/>
  <c r="F52" i="5"/>
  <c r="D52" i="5"/>
  <c r="D51" i="5"/>
  <c r="D50" i="5"/>
  <c r="D49" i="5"/>
  <c r="D22" i="5"/>
  <c r="D21" i="5"/>
  <c r="F19" i="5"/>
  <c r="E19" i="5"/>
  <c r="E18" i="5"/>
  <c r="E17" i="5"/>
  <c r="D41" i="4"/>
  <c r="D42" i="4"/>
  <c r="D43" i="4"/>
  <c r="D40" i="4"/>
  <c r="B86" i="4"/>
  <c r="E17" i="4"/>
  <c r="E11" i="4"/>
  <c r="E10" i="4"/>
  <c r="E5" i="4"/>
  <c r="E4" i="4"/>
  <c r="D23" i="4"/>
  <c r="D24" i="4"/>
  <c r="B89" i="4"/>
  <c r="B88" i="4"/>
  <c r="B87" i="4"/>
  <c r="B85" i="4"/>
  <c r="B84" i="4"/>
  <c r="B83" i="4"/>
  <c r="B82" i="4"/>
  <c r="B81" i="4"/>
  <c r="B80" i="4"/>
  <c r="B79" i="4"/>
  <c r="B78" i="4"/>
  <c r="B73" i="4"/>
  <c r="E89" i="4" s="1"/>
  <c r="F63" i="4"/>
  <c r="E61" i="4"/>
  <c r="E60" i="4"/>
  <c r="E59" i="4"/>
  <c r="E58" i="4"/>
  <c r="E57" i="4"/>
  <c r="E56" i="4"/>
  <c r="D54" i="4"/>
  <c r="D53" i="4"/>
  <c r="F52" i="4"/>
  <c r="D52" i="4"/>
  <c r="D51" i="4"/>
  <c r="D50" i="4"/>
  <c r="D49" i="4"/>
  <c r="D48" i="4"/>
  <c r="D47" i="4"/>
  <c r="D46" i="4"/>
  <c r="D45" i="4"/>
  <c r="D44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2" i="4"/>
  <c r="D21" i="4"/>
  <c r="F19" i="4"/>
  <c r="E19" i="4"/>
  <c r="E18" i="4"/>
  <c r="E16" i="4"/>
  <c r="E15" i="4"/>
  <c r="E14" i="4"/>
  <c r="E13" i="4"/>
  <c r="E12" i="4"/>
  <c r="E9" i="4"/>
  <c r="E8" i="4"/>
  <c r="E7" i="4"/>
  <c r="E6" i="4"/>
  <c r="E7" i="3"/>
  <c r="E41" i="3"/>
  <c r="E40" i="3"/>
  <c r="D28" i="3"/>
  <c r="D26" i="3"/>
  <c r="D25" i="3"/>
  <c r="D30" i="3"/>
  <c r="D31" i="3"/>
  <c r="D32" i="3"/>
  <c r="D33" i="3"/>
  <c r="D34" i="3"/>
  <c r="D35" i="3"/>
  <c r="D36" i="3"/>
  <c r="D27" i="3"/>
  <c r="B71" i="3"/>
  <c r="B69" i="3"/>
  <c r="B67" i="3"/>
  <c r="B66" i="3"/>
  <c r="B65" i="3"/>
  <c r="B64" i="3"/>
  <c r="B63" i="3"/>
  <c r="B62" i="3"/>
  <c r="B61" i="3"/>
  <c r="B60" i="3"/>
  <c r="D21" i="3"/>
  <c r="D22" i="3"/>
  <c r="D23" i="3"/>
  <c r="D20" i="3"/>
  <c r="F34" i="3"/>
  <c r="B70" i="3"/>
  <c r="B68" i="3"/>
  <c r="B55" i="3"/>
  <c r="E67" i="3" s="1"/>
  <c r="B58" i="1"/>
  <c r="B63" i="1"/>
  <c r="B66" i="1"/>
  <c r="B65" i="1"/>
  <c r="B64" i="1"/>
  <c r="B62" i="1"/>
  <c r="B61" i="1"/>
  <c r="B60" i="1"/>
  <c r="B59" i="1"/>
  <c r="B57" i="1"/>
  <c r="B56" i="1"/>
  <c r="B55" i="1"/>
  <c r="F45" i="3"/>
  <c r="E43" i="3"/>
  <c r="E42" i="3"/>
  <c r="E39" i="3"/>
  <c r="E38" i="3"/>
  <c r="D29" i="3"/>
  <c r="F18" i="3"/>
  <c r="E18" i="3"/>
  <c r="E17" i="3"/>
  <c r="E16" i="3"/>
  <c r="E15" i="3"/>
  <c r="E14" i="3"/>
  <c r="E13" i="3"/>
  <c r="E12" i="3"/>
  <c r="E11" i="3"/>
  <c r="E10" i="3"/>
  <c r="E9" i="3"/>
  <c r="E8" i="3"/>
  <c r="E6" i="3"/>
  <c r="E5" i="3"/>
  <c r="E4" i="3"/>
  <c r="D22" i="1"/>
  <c r="D21" i="1"/>
  <c r="D20" i="1"/>
  <c r="D27" i="1"/>
  <c r="D25" i="1"/>
  <c r="D24" i="1"/>
  <c r="E8" i="1"/>
  <c r="E13" i="1"/>
  <c r="E4" i="1"/>
  <c r="E5" i="1"/>
  <c r="E6" i="1"/>
  <c r="E7" i="1"/>
  <c r="E9" i="1"/>
  <c r="E10" i="1"/>
  <c r="E11" i="1"/>
  <c r="E12" i="1"/>
  <c r="E14" i="1"/>
  <c r="E15" i="1"/>
  <c r="E16" i="1"/>
  <c r="E17" i="1"/>
  <c r="E18" i="1"/>
  <c r="E35" i="1"/>
  <c r="E34" i="1"/>
  <c r="E36" i="1"/>
  <c r="E37" i="1"/>
  <c r="E38" i="1"/>
  <c r="E33" i="1"/>
  <c r="F40" i="1"/>
  <c r="D23" i="1"/>
  <c r="D26" i="1"/>
  <c r="D28" i="1"/>
  <c r="D29" i="1"/>
  <c r="D30" i="1"/>
  <c r="D31" i="1"/>
  <c r="B50" i="1"/>
  <c r="E55" i="1" s="1"/>
  <c r="F29" i="1"/>
  <c r="F36" i="5" l="1"/>
  <c r="D64" i="4"/>
  <c r="D74" i="4" s="1"/>
  <c r="C74" i="4" s="1"/>
  <c r="F64" i="5"/>
  <c r="D64" i="5"/>
  <c r="D74" i="5" s="1"/>
  <c r="F17" i="5"/>
  <c r="F38" i="5"/>
  <c r="E81" i="5"/>
  <c r="E82" i="5"/>
  <c r="E87" i="5"/>
  <c r="E86" i="5"/>
  <c r="E78" i="5"/>
  <c r="E79" i="5"/>
  <c r="E83" i="5"/>
  <c r="E88" i="5"/>
  <c r="E89" i="5"/>
  <c r="E80" i="5"/>
  <c r="E84" i="5"/>
  <c r="C74" i="5"/>
  <c r="C86" i="5"/>
  <c r="D86" i="5" s="1"/>
  <c r="F86" i="5" s="1"/>
  <c r="C80" i="5"/>
  <c r="D80" i="5" s="1"/>
  <c r="C83" i="5"/>
  <c r="D83" i="5" s="1"/>
  <c r="F83" i="5" s="1"/>
  <c r="C89" i="5"/>
  <c r="D89" i="5" s="1"/>
  <c r="C79" i="5"/>
  <c r="D79" i="5" s="1"/>
  <c r="F79" i="5" s="1"/>
  <c r="C84" i="5"/>
  <c r="D84" i="5" s="1"/>
  <c r="F84" i="5" s="1"/>
  <c r="C82" i="5"/>
  <c r="D82" i="5" s="1"/>
  <c r="C88" i="5"/>
  <c r="D88" i="5" s="1"/>
  <c r="C81" i="5"/>
  <c r="D81" i="5" s="1"/>
  <c r="F81" i="5" s="1"/>
  <c r="C87" i="5"/>
  <c r="D87" i="5" s="1"/>
  <c r="F87" i="5" s="1"/>
  <c r="C85" i="5"/>
  <c r="D85" i="5" s="1"/>
  <c r="F85" i="5" s="1"/>
  <c r="C78" i="5"/>
  <c r="D78" i="5" s="1"/>
  <c r="F80" i="5"/>
  <c r="F82" i="5"/>
  <c r="F54" i="5"/>
  <c r="F64" i="4"/>
  <c r="C82" i="4" s="1"/>
  <c r="D82" i="4" s="1"/>
  <c r="F36" i="4"/>
  <c r="F38" i="4"/>
  <c r="F17" i="4"/>
  <c r="E81" i="4"/>
  <c r="E82" i="4"/>
  <c r="E86" i="4"/>
  <c r="E80" i="4"/>
  <c r="E78" i="4"/>
  <c r="E85" i="4"/>
  <c r="E79" i="4"/>
  <c r="E83" i="4"/>
  <c r="E84" i="4"/>
  <c r="C81" i="4"/>
  <c r="D81" i="4" s="1"/>
  <c r="F81" i="4" s="1"/>
  <c r="E87" i="4"/>
  <c r="F54" i="4"/>
  <c r="C88" i="4"/>
  <c r="D88" i="4" s="1"/>
  <c r="E88" i="4"/>
  <c r="F46" i="3"/>
  <c r="D46" i="3"/>
  <c r="D56" i="3" s="1"/>
  <c r="C56" i="3" s="1"/>
  <c r="E65" i="3"/>
  <c r="E68" i="3"/>
  <c r="E62" i="3"/>
  <c r="E69" i="3"/>
  <c r="E63" i="3"/>
  <c r="E70" i="3"/>
  <c r="E64" i="3"/>
  <c r="E71" i="3"/>
  <c r="E60" i="3"/>
  <c r="E66" i="3"/>
  <c r="E61" i="3"/>
  <c r="F16" i="3"/>
  <c r="D41" i="1"/>
  <c r="D51" i="1" s="1"/>
  <c r="C51" i="1" s="1"/>
  <c r="F36" i="3"/>
  <c r="E59" i="1"/>
  <c r="E58" i="1"/>
  <c r="F31" i="1"/>
  <c r="E60" i="1"/>
  <c r="E63" i="1"/>
  <c r="E61" i="1"/>
  <c r="E56" i="1"/>
  <c r="E57" i="1"/>
  <c r="E64" i="1"/>
  <c r="E65" i="1"/>
  <c r="E66" i="1"/>
  <c r="E62" i="1"/>
  <c r="C86" i="4" l="1"/>
  <c r="D86" i="4" s="1"/>
  <c r="F86" i="4" s="1"/>
  <c r="C78" i="4"/>
  <c r="D78" i="4" s="1"/>
  <c r="C84" i="4"/>
  <c r="D84" i="4" s="1"/>
  <c r="F84" i="4" s="1"/>
  <c r="D90" i="5"/>
  <c r="C79" i="4"/>
  <c r="D79" i="4" s="1"/>
  <c r="F79" i="4" s="1"/>
  <c r="F88" i="5"/>
  <c r="F78" i="5"/>
  <c r="F89" i="5"/>
  <c r="E90" i="5"/>
  <c r="C85" i="4"/>
  <c r="D85" i="4" s="1"/>
  <c r="F85" i="4" s="1"/>
  <c r="C87" i="4"/>
  <c r="D87" i="4" s="1"/>
  <c r="F87" i="4" s="1"/>
  <c r="C80" i="4"/>
  <c r="D80" i="4" s="1"/>
  <c r="F80" i="4" s="1"/>
  <c r="C83" i="4"/>
  <c r="D83" i="4" s="1"/>
  <c r="F83" i="4" s="1"/>
  <c r="C89" i="4"/>
  <c r="D89" i="4" s="1"/>
  <c r="F89" i="4" s="1"/>
  <c r="F88" i="4"/>
  <c r="F82" i="4"/>
  <c r="E90" i="4"/>
  <c r="F78" i="4"/>
  <c r="C71" i="3"/>
  <c r="D71" i="3" s="1"/>
  <c r="F71" i="3" s="1"/>
  <c r="C67" i="3"/>
  <c r="D67" i="3" s="1"/>
  <c r="F67" i="3" s="1"/>
  <c r="C63" i="3"/>
  <c r="D63" i="3" s="1"/>
  <c r="F63" i="3" s="1"/>
  <c r="C60" i="3"/>
  <c r="C61" i="3"/>
  <c r="D61" i="3" s="1"/>
  <c r="F61" i="3" s="1"/>
  <c r="C64" i="3"/>
  <c r="D64" i="3" s="1"/>
  <c r="F64" i="3" s="1"/>
  <c r="C70" i="3"/>
  <c r="D70" i="3" s="1"/>
  <c r="F70" i="3" s="1"/>
  <c r="C66" i="3"/>
  <c r="D66" i="3" s="1"/>
  <c r="F66" i="3" s="1"/>
  <c r="C62" i="3"/>
  <c r="D62" i="3" s="1"/>
  <c r="C65" i="3"/>
  <c r="D65" i="3" s="1"/>
  <c r="F65" i="3" s="1"/>
  <c r="C68" i="3"/>
  <c r="D68" i="3" s="1"/>
  <c r="F68" i="3" s="1"/>
  <c r="C69" i="3"/>
  <c r="D69" i="3" s="1"/>
  <c r="F69" i="3" s="1"/>
  <c r="E72" i="3"/>
  <c r="E67" i="1"/>
  <c r="F90" i="5" l="1"/>
  <c r="F90" i="4"/>
  <c r="D90" i="4"/>
  <c r="D60" i="3"/>
  <c r="F60" i="3" s="1"/>
  <c r="F62" i="3"/>
  <c r="D72" i="3" l="1"/>
  <c r="F72" i="3"/>
  <c r="F18" i="1"/>
  <c r="F41" i="1" s="1"/>
  <c r="F16" i="1"/>
  <c r="C66" i="1" l="1"/>
  <c r="D66" i="1" s="1"/>
  <c r="F66" i="1" s="1"/>
  <c r="C65" i="1"/>
  <c r="D65" i="1" s="1"/>
  <c r="F65" i="1" s="1"/>
  <c r="C63" i="1"/>
  <c r="D63" i="1" s="1"/>
  <c r="F63" i="1" s="1"/>
  <c r="C64" i="1"/>
  <c r="D64" i="1" s="1"/>
  <c r="F64" i="1" s="1"/>
  <c r="C61" i="1"/>
  <c r="D61" i="1" s="1"/>
  <c r="F61" i="1" s="1"/>
  <c r="C62" i="1"/>
  <c r="D62" i="1" s="1"/>
  <c r="F62" i="1" s="1"/>
  <c r="C60" i="1"/>
  <c r="D60" i="1" s="1"/>
  <c r="F60" i="1" s="1"/>
  <c r="C59" i="1"/>
  <c r="D59" i="1" s="1"/>
  <c r="F59" i="1" s="1"/>
  <c r="C57" i="1"/>
  <c r="D57" i="1" s="1"/>
  <c r="F57" i="1" s="1"/>
  <c r="C55" i="1"/>
  <c r="D55" i="1" s="1"/>
  <c r="F55" i="1" s="1"/>
  <c r="C56" i="1"/>
  <c r="D56" i="1" s="1"/>
  <c r="F56" i="1" s="1"/>
  <c r="C58" i="1"/>
  <c r="D58" i="1" s="1"/>
  <c r="F58" i="1" s="1"/>
  <c r="D67" i="1" l="1"/>
  <c r="F67" i="1"/>
</calcChain>
</file>

<file path=xl/sharedStrings.xml><?xml version="1.0" encoding="utf-8"?>
<sst xmlns="http://schemas.openxmlformats.org/spreadsheetml/2006/main" count="524" uniqueCount="90">
  <si>
    <t>Jahr</t>
  </si>
  <si>
    <t>mtl.</t>
  </si>
  <si>
    <r>
      <t>S</t>
    </r>
    <r>
      <rPr>
        <i/>
        <sz val="18"/>
        <color rgb="FF000000"/>
        <rFont val="Calibri"/>
        <family val="2"/>
      </rPr>
      <t>umme der Kosten im Monat</t>
    </r>
  </si>
  <si>
    <t>Fix + Variable =</t>
  </si>
  <si>
    <t>Fixkosten =</t>
  </si>
  <si>
    <t>Gesammt Einnahmen</t>
  </si>
  <si>
    <t>Endsumme Ausgaben</t>
  </si>
  <si>
    <t>Monat</t>
  </si>
  <si>
    <t>mtl. Ausgaben</t>
  </si>
  <si>
    <t>mtl. Ausgabe total</t>
  </si>
  <si>
    <t>Einnahme</t>
  </si>
  <si>
    <t>mtl. Guthaben</t>
  </si>
  <si>
    <t>Jahrresabschluss</t>
  </si>
  <si>
    <t>Zins in €</t>
  </si>
  <si>
    <t>Laufzeit</t>
  </si>
  <si>
    <t xml:space="preserve">Seit wann </t>
  </si>
  <si>
    <t>x</t>
  </si>
  <si>
    <t xml:space="preserve">Kreditesumme  / Wo / Zinssatz </t>
  </si>
  <si>
    <t>Endsumme / Endet in</t>
  </si>
  <si>
    <t>mtl. gesammt</t>
  </si>
  <si>
    <t>zum Monat</t>
  </si>
  <si>
    <t>Einnahme in €</t>
  </si>
  <si>
    <t xml:space="preserve">Einnahme von </t>
  </si>
  <si>
    <t>Differenz zur mtl. Einnahme =</t>
  </si>
  <si>
    <t>zu welchen Monaten</t>
  </si>
  <si>
    <t>Ausgaben nur mtl.</t>
  </si>
  <si>
    <t>Ausgaben nicht mtl.</t>
  </si>
  <si>
    <t>Stand:</t>
  </si>
  <si>
    <t xml:space="preserve">Ausgabe zum Monat </t>
  </si>
  <si>
    <t>FINANZTRACKER</t>
  </si>
  <si>
    <t xml:space="preserve">Haftpflich </t>
  </si>
  <si>
    <t>ADAC Mitglied</t>
  </si>
  <si>
    <t>Handy</t>
  </si>
  <si>
    <t>Fitness</t>
  </si>
  <si>
    <t>Steuer Auto</t>
  </si>
  <si>
    <t>Rechtschutz</t>
  </si>
  <si>
    <t>GEZ</t>
  </si>
  <si>
    <t>Zahlbetrag</t>
  </si>
  <si>
    <t>pv</t>
  </si>
  <si>
    <t>mtl fix Kredite</t>
  </si>
  <si>
    <t xml:space="preserve">Gehalt </t>
  </si>
  <si>
    <t>100.000€ Sparkasse 2,01%</t>
  </si>
  <si>
    <t>10 Jahre</t>
  </si>
  <si>
    <t xml:space="preserve">1 Jahr </t>
  </si>
  <si>
    <t>3600€ PAYPAL 0%</t>
  </si>
  <si>
    <t>mtl. Fix Kosten</t>
  </si>
  <si>
    <t>Amazon</t>
  </si>
  <si>
    <t>mtl. fix Kosten</t>
  </si>
  <si>
    <t xml:space="preserve">Nur graue Felder können bearbeitet werden. </t>
  </si>
  <si>
    <t xml:space="preserve">Zahlbetrag kann angepasst wwerden </t>
  </si>
  <si>
    <t>Deine Ausgaben- und Guthabenübersicht</t>
  </si>
  <si>
    <t>Trage hier alle Einnahmen ein</t>
  </si>
  <si>
    <t>Trage hier deine Kredite ein</t>
  </si>
  <si>
    <t>Trage hier Ausgaben mit Monatszuordnung ein</t>
  </si>
  <si>
    <t>Dieses Feld ist nur für monatliche Ausgaben</t>
  </si>
  <si>
    <t xml:space="preserve">Die bereits eingetragenen Daten sind beispiele! </t>
  </si>
  <si>
    <t xml:space="preserve">Die bereits eingetragenen Daten sind beispiele! GEZ Version untem im Reiter </t>
  </si>
  <si>
    <t>ETF Sparplan</t>
  </si>
  <si>
    <t>BU</t>
  </si>
  <si>
    <t>IGMETALL</t>
  </si>
  <si>
    <t>PKV</t>
  </si>
  <si>
    <t xml:space="preserve">Lebensversicherung </t>
  </si>
  <si>
    <t>Kindergarten</t>
  </si>
  <si>
    <t>SKY Netflix</t>
  </si>
  <si>
    <t xml:space="preserve">Strom </t>
  </si>
  <si>
    <t>Müll</t>
  </si>
  <si>
    <t>Erb</t>
  </si>
  <si>
    <t>Grunsteuer</t>
  </si>
  <si>
    <t>wasser</t>
  </si>
  <si>
    <t>mtl.gesammt</t>
  </si>
  <si>
    <t>Hausrat</t>
  </si>
  <si>
    <t>Wüstenrot</t>
  </si>
  <si>
    <t xml:space="preserve">Zahlbetrag kann angepasst wwerden. Bitte darauf achten das der Monatszahlbetrag eingetragen wird dieser steht in der regel in ihrer rechnung </t>
  </si>
  <si>
    <t>Erbschafssteuer</t>
  </si>
  <si>
    <t>mtl. fix Kredite</t>
  </si>
  <si>
    <t>Achte auf eine positive Monatsdifferenz</t>
  </si>
  <si>
    <t>Motorrad Steuer</t>
  </si>
  <si>
    <t xml:space="preserve">Motorrad Versicherung </t>
  </si>
  <si>
    <t>Auto Versicherung</t>
  </si>
  <si>
    <t>BEISPIEL</t>
  </si>
  <si>
    <t>Hier können Sie nichts bearbeiten</t>
  </si>
  <si>
    <t xml:space="preserve">Rot = Minusbereich </t>
  </si>
  <si>
    <t>Orange = Sie nähern sich dem nullpunkt</t>
  </si>
  <si>
    <t>Solange Ihre Monatsdifferenz positiv ist, haben Sie einen positiven Jahresabschluss und können so minus Monate immer noch mit positiven Monat ausgleichen.</t>
  </si>
  <si>
    <t xml:space="preserve">Rot = Sie übersteigen ihr mtl. Einnahme </t>
  </si>
  <si>
    <t>100000/2025</t>
  </si>
  <si>
    <t>0  / 2026</t>
  </si>
  <si>
    <t>85000/ 2035</t>
  </si>
  <si>
    <t xml:space="preserve">i Net Plattfporm </t>
  </si>
  <si>
    <t xml:space="preserve">Haus Versicherug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</si>
</sst>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7]_-;\-* #,##0.00\ [$€-407]_-;_-* &quot;-&quot;??\ [$€-407]_-;_-@_-"/>
    <numFmt numFmtId="165" formatCode="&quot; &quot;#,##0.00&quot; &quot;[$€-407]&quot; &quot;;&quot;-&quot;#,##0.00&quot; &quot;[$€-407]&quot; &quot;;&quot; -&quot;00&quot; &quot;[$€-407]&quot; &quot;;&quot; &quot;@&quot; &quot;"/>
    <numFmt numFmtId="166" formatCode="dd&quot;.&quot;mm&quot;.&quot;yyyy"/>
    <numFmt numFmtId="167" formatCode="#,##0.00\ [$€-407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8"/>
      <color rgb="FFFFC000"/>
      <name val="Impact"/>
      <family val="2"/>
    </font>
    <font>
      <b/>
      <sz val="11"/>
      <color rgb="FF000000"/>
      <name val="Calibri"/>
      <family val="2"/>
    </font>
    <font>
      <b/>
      <sz val="11"/>
      <color rgb="FF5B9BD5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00B0F0"/>
      <name val="Calibri"/>
      <family val="2"/>
      <scheme val="minor"/>
    </font>
    <font>
      <sz val="18"/>
      <color rgb="FF000000"/>
      <name val="Calibri"/>
      <family val="2"/>
    </font>
    <font>
      <i/>
      <sz val="18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B0F0"/>
      <name val="Calibri"/>
      <family val="2"/>
    </font>
    <font>
      <sz val="14"/>
      <color rgb="FFFFFF00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FC000"/>
        <bgColor rgb="FFFFC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C000"/>
      </patternFill>
    </fill>
    <fill>
      <patternFill patternType="solid">
        <fgColor theme="0" tint="-0.249977111117893"/>
        <bgColor rgb="FFFFC000"/>
      </patternFill>
    </fill>
    <fill>
      <patternFill patternType="solid">
        <fgColor rgb="FF70AD47"/>
        <bgColor rgb="FF70AD47"/>
      </patternFill>
    </fill>
    <fill>
      <patternFill patternType="solid">
        <fgColor rgb="FF5B9BD5"/>
        <bgColor rgb="FF5B9BD5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808080"/>
      </patternFill>
    </fill>
    <fill>
      <patternFill patternType="solid">
        <fgColor theme="1"/>
        <bgColor rgb="FFFFC000"/>
      </patternFill>
    </fill>
    <fill>
      <patternFill patternType="solid">
        <fgColor theme="2"/>
        <bgColor rgb="FFFFC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808080"/>
      </patternFill>
    </fill>
    <fill>
      <patternFill patternType="solid">
        <fgColor theme="9" tint="0.59999389629810485"/>
        <bgColor rgb="FFFFC000"/>
      </patternFill>
    </fill>
    <fill>
      <patternFill patternType="solid">
        <fgColor theme="0"/>
        <bgColor rgb="FF808080"/>
      </patternFill>
    </fill>
    <fill>
      <patternFill patternType="solid">
        <fgColor theme="1"/>
        <bgColor rgb="FFFFFFFF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C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theme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6">
    <xf numFmtId="0" fontId="0" fillId="0" borderId="0" xfId="0"/>
    <xf numFmtId="0" fontId="5" fillId="5" borderId="0" xfId="0" applyFont="1" applyFill="1"/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/>
    <xf numFmtId="0" fontId="0" fillId="7" borderId="13" xfId="0" applyFill="1" applyBorder="1"/>
    <xf numFmtId="0" fontId="0" fillId="8" borderId="13" xfId="0" applyFill="1" applyBorder="1"/>
    <xf numFmtId="165" fontId="0" fillId="7" borderId="14" xfId="0" applyNumberFormat="1" applyFill="1" applyBorder="1"/>
    <xf numFmtId="0" fontId="0" fillId="11" borderId="19" xfId="0" applyFill="1" applyBorder="1" applyAlignment="1">
      <alignment horizontal="center" vertical="center"/>
    </xf>
    <xf numFmtId="44" fontId="11" fillId="3" borderId="20" xfId="2" applyFont="1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11" fillId="13" borderId="17" xfId="0" applyFont="1" applyFill="1" applyBorder="1"/>
    <xf numFmtId="167" fontId="13" fillId="13" borderId="18" xfId="0" applyNumberFormat="1" applyFont="1" applyFill="1" applyBorder="1" applyAlignment="1">
      <alignment horizontal="center" vertical="center"/>
    </xf>
    <xf numFmtId="165" fontId="11" fillId="13" borderId="18" xfId="0" applyNumberFormat="1" applyFont="1" applyFill="1" applyBorder="1"/>
    <xf numFmtId="16" fontId="0" fillId="0" borderId="27" xfId="0" applyNumberFormat="1" applyBorder="1" applyAlignment="1">
      <alignment horizontal="right"/>
    </xf>
    <xf numFmtId="164" fontId="0" fillId="0" borderId="28" xfId="0" applyNumberFormat="1" applyBorder="1"/>
    <xf numFmtId="165" fontId="6" fillId="0" borderId="28" xfId="0" applyNumberFormat="1" applyFont="1" applyBorder="1"/>
    <xf numFmtId="167" fontId="0" fillId="0" borderId="29" xfId="0" applyNumberFormat="1" applyBorder="1"/>
    <xf numFmtId="16" fontId="0" fillId="0" borderId="30" xfId="0" applyNumberFormat="1" applyBorder="1" applyAlignment="1">
      <alignment horizontal="right"/>
    </xf>
    <xf numFmtId="167" fontId="0" fillId="0" borderId="31" xfId="0" applyNumberFormat="1" applyBorder="1"/>
    <xf numFmtId="167" fontId="0" fillId="0" borderId="33" xfId="0" applyNumberFormat="1" applyBorder="1"/>
    <xf numFmtId="0" fontId="0" fillId="0" borderId="24" xfId="0" applyBorder="1"/>
    <xf numFmtId="0" fontId="0" fillId="0" borderId="25" xfId="0" applyBorder="1"/>
    <xf numFmtId="165" fontId="14" fillId="6" borderId="19" xfId="0" applyNumberFormat="1" applyFont="1" applyFill="1" applyBorder="1" applyAlignment="1">
      <alignment horizontal="left" vertical="top"/>
    </xf>
    <xf numFmtId="44" fontId="4" fillId="6" borderId="34" xfId="2" applyFont="1" applyFill="1" applyBorder="1"/>
    <xf numFmtId="167" fontId="4" fillId="6" borderId="20" xfId="0" applyNumberFormat="1" applyFont="1" applyFill="1" applyBorder="1"/>
    <xf numFmtId="0" fontId="0" fillId="7" borderId="35" xfId="0" applyFill="1" applyBorder="1"/>
    <xf numFmtId="0" fontId="12" fillId="5" borderId="0" xfId="0" applyFont="1" applyFill="1"/>
    <xf numFmtId="0" fontId="0" fillId="14" borderId="0" xfId="0" applyFill="1"/>
    <xf numFmtId="0" fontId="5" fillId="5" borderId="37" xfId="0" applyFont="1" applyFill="1" applyBorder="1"/>
    <xf numFmtId="0" fontId="12" fillId="5" borderId="38" xfId="0" applyFont="1" applyFill="1" applyBorder="1"/>
    <xf numFmtId="0" fontId="12" fillId="5" borderId="39" xfId="0" applyFont="1" applyFill="1" applyBorder="1"/>
    <xf numFmtId="0" fontId="0" fillId="8" borderId="35" xfId="0" applyFill="1" applyBorder="1"/>
    <xf numFmtId="164" fontId="15" fillId="8" borderId="36" xfId="0" applyNumberFormat="1" applyFont="1" applyFill="1" applyBorder="1"/>
    <xf numFmtId="0" fontId="5" fillId="5" borderId="10" xfId="0" applyFont="1" applyFill="1" applyBorder="1"/>
    <xf numFmtId="0" fontId="12" fillId="5" borderId="10" xfId="0" applyFont="1" applyFill="1" applyBorder="1"/>
    <xf numFmtId="0" fontId="8" fillId="15" borderId="10" xfId="0" applyFont="1" applyFill="1" applyBorder="1" applyAlignment="1">
      <alignment horizontal="center" vertical="center"/>
    </xf>
    <xf numFmtId="0" fontId="0" fillId="14" borderId="10" xfId="0" applyFill="1" applyBorder="1"/>
    <xf numFmtId="165" fontId="0" fillId="14" borderId="10" xfId="0" applyNumberFormat="1" applyFill="1" applyBorder="1"/>
    <xf numFmtId="165" fontId="15" fillId="7" borderId="8" xfId="0" applyNumberFormat="1" applyFont="1" applyFill="1" applyBorder="1"/>
    <xf numFmtId="44" fontId="15" fillId="8" borderId="14" xfId="2" applyFont="1" applyFill="1" applyBorder="1"/>
    <xf numFmtId="44" fontId="15" fillId="7" borderId="38" xfId="0" applyNumberFormat="1" applyFont="1" applyFill="1" applyBorder="1"/>
    <xf numFmtId="164" fontId="0" fillId="4" borderId="13" xfId="0" applyNumberFormat="1" applyFill="1" applyBorder="1"/>
    <xf numFmtId="44" fontId="0" fillId="18" borderId="10" xfId="2" applyFont="1" applyFill="1" applyBorder="1" applyProtection="1">
      <protection locked="0"/>
    </xf>
    <xf numFmtId="44" fontId="0" fillId="18" borderId="12" xfId="2" applyFont="1" applyFill="1" applyBorder="1" applyProtection="1">
      <protection locked="0"/>
    </xf>
    <xf numFmtId="44" fontId="0" fillId="18" borderId="9" xfId="2" applyFont="1" applyFill="1" applyBorder="1" applyProtection="1">
      <protection locked="0"/>
    </xf>
    <xf numFmtId="0" fontId="12" fillId="5" borderId="14" xfId="0" applyFont="1" applyFill="1" applyBorder="1" applyAlignment="1">
      <alignment horizontal="center" vertical="center"/>
    </xf>
    <xf numFmtId="44" fontId="1" fillId="20" borderId="40" xfId="2" applyFill="1" applyBorder="1"/>
    <xf numFmtId="44" fontId="1" fillId="20" borderId="41" xfId="2" applyFill="1" applyBorder="1"/>
    <xf numFmtId="44" fontId="1" fillId="20" borderId="42" xfId="2" applyFill="1" applyBorder="1"/>
    <xf numFmtId="164" fontId="1" fillId="17" borderId="41" xfId="2" applyNumberFormat="1" applyFill="1" applyBorder="1" applyProtection="1">
      <protection locked="0"/>
    </xf>
    <xf numFmtId="164" fontId="1" fillId="17" borderId="42" xfId="2" applyNumberFormat="1" applyFill="1" applyBorder="1" applyProtection="1">
      <protection locked="0"/>
    </xf>
    <xf numFmtId="0" fontId="0" fillId="21" borderId="10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8" fillId="16" borderId="10" xfId="2" applyFont="1" applyFill="1" applyBorder="1" applyAlignment="1">
      <alignment horizontal="center" vertical="center"/>
    </xf>
    <xf numFmtId="0" fontId="8" fillId="14" borderId="10" xfId="0" applyFont="1" applyFill="1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5" borderId="28" xfId="0" applyFill="1" applyBorder="1" applyAlignment="1">
      <alignment horizontal="center" vertical="center"/>
    </xf>
    <xf numFmtId="44" fontId="0" fillId="16" borderId="16" xfId="2" applyFont="1" applyFill="1" applyBorder="1" applyAlignment="1">
      <alignment horizontal="left" vertical="top"/>
    </xf>
    <xf numFmtId="0" fontId="0" fillId="14" borderId="12" xfId="0" applyFill="1" applyBorder="1"/>
    <xf numFmtId="0" fontId="0" fillId="14" borderId="11" xfId="0" applyFill="1" applyBorder="1"/>
    <xf numFmtId="44" fontId="4" fillId="16" borderId="16" xfId="2" applyFont="1" applyFill="1" applyBorder="1"/>
    <xf numFmtId="167" fontId="0" fillId="14" borderId="12" xfId="0" applyNumberFormat="1" applyFill="1" applyBorder="1"/>
    <xf numFmtId="0" fontId="0" fillId="18" borderId="10" xfId="0" applyFill="1" applyBorder="1" applyProtection="1">
      <protection locked="0"/>
    </xf>
    <xf numFmtId="14" fontId="0" fillId="18" borderId="10" xfId="0" applyNumberFormat="1" applyFill="1" applyBorder="1" applyProtection="1">
      <protection locked="0"/>
    </xf>
    <xf numFmtId="166" fontId="0" fillId="18" borderId="10" xfId="0" applyNumberFormat="1" applyFill="1" applyBorder="1" applyProtection="1">
      <protection locked="0"/>
    </xf>
    <xf numFmtId="0" fontId="0" fillId="19" borderId="10" xfId="0" applyFill="1" applyBorder="1" applyAlignment="1" applyProtection="1">
      <alignment horizontal="center" vertical="center"/>
      <protection locked="0"/>
    </xf>
    <xf numFmtId="0" fontId="2" fillId="18" borderId="10" xfId="0" applyFont="1" applyFill="1" applyBorder="1" applyProtection="1">
      <protection locked="0"/>
    </xf>
    <xf numFmtId="0" fontId="0" fillId="18" borderId="10" xfId="0" applyFill="1" applyBorder="1" applyAlignment="1" applyProtection="1">
      <alignment horizontal="center" vertical="center"/>
      <protection locked="0"/>
    </xf>
    <xf numFmtId="44" fontId="1" fillId="17" borderId="0" xfId="2" applyFill="1" applyBorder="1" applyProtection="1">
      <protection locked="0"/>
    </xf>
    <xf numFmtId="49" fontId="0" fillId="18" borderId="10" xfId="1" applyNumberFormat="1" applyFont="1" applyFill="1" applyBorder="1" applyAlignment="1" applyProtection="1">
      <alignment horizontal="center" vertical="center"/>
      <protection locked="0"/>
    </xf>
    <xf numFmtId="44" fontId="1" fillId="17" borderId="42" xfId="2" applyFill="1" applyBorder="1" applyProtection="1">
      <protection locked="0"/>
    </xf>
    <xf numFmtId="44" fontId="1" fillId="17" borderId="43" xfId="2" applyFill="1" applyBorder="1" applyProtection="1">
      <protection locked="0"/>
    </xf>
    <xf numFmtId="44" fontId="1" fillId="17" borderId="44" xfId="2" applyFill="1" applyBorder="1" applyProtection="1">
      <protection locked="0"/>
    </xf>
    <xf numFmtId="0" fontId="8" fillId="18" borderId="10" xfId="0" applyFont="1" applyFill="1" applyBorder="1" applyProtection="1">
      <protection locked="0"/>
    </xf>
    <xf numFmtId="164" fontId="0" fillId="4" borderId="14" xfId="0" applyNumberFormat="1" applyFill="1" applyBorder="1"/>
    <xf numFmtId="0" fontId="8" fillId="14" borderId="0" xfId="0" applyFont="1" applyFill="1"/>
    <xf numFmtId="0" fontId="11" fillId="12" borderId="46" xfId="0" applyFont="1" applyFill="1" applyBorder="1" applyAlignment="1">
      <alignment vertical="center"/>
    </xf>
    <xf numFmtId="0" fontId="16" fillId="13" borderId="18" xfId="0" applyFont="1" applyFill="1" applyBorder="1" applyAlignment="1">
      <alignment wrapText="1"/>
    </xf>
    <xf numFmtId="0" fontId="0" fillId="22" borderId="4" xfId="0" applyFill="1" applyBorder="1"/>
    <xf numFmtId="0" fontId="0" fillId="22" borderId="5" xfId="0" applyFill="1" applyBorder="1"/>
    <xf numFmtId="0" fontId="0" fillId="22" borderId="6" xfId="0" applyFill="1" applyBorder="1"/>
    <xf numFmtId="0" fontId="7" fillId="23" borderId="47" xfId="0" applyFont="1" applyFill="1" applyBorder="1" applyAlignment="1">
      <alignment horizontal="center" vertical="center" wrapText="1"/>
    </xf>
    <xf numFmtId="165" fontId="11" fillId="7" borderId="20" xfId="0" applyNumberFormat="1" applyFont="1" applyFill="1" applyBorder="1" applyAlignment="1">
      <alignment horizontal="right"/>
    </xf>
    <xf numFmtId="0" fontId="5" fillId="24" borderId="10" xfId="0" applyFont="1" applyFill="1" applyBorder="1"/>
    <xf numFmtId="0" fontId="8" fillId="21" borderId="10" xfId="0" applyFont="1" applyFill="1" applyBorder="1" applyAlignment="1">
      <alignment horizontal="center" vertical="center"/>
    </xf>
    <xf numFmtId="165" fontId="8" fillId="14" borderId="10" xfId="0" applyNumberFormat="1" applyFont="1" applyFill="1" applyBorder="1"/>
    <xf numFmtId="0" fontId="0" fillId="18" borderId="14" xfId="0" applyFill="1" applyBorder="1" applyProtection="1">
      <protection locked="0"/>
    </xf>
    <xf numFmtId="44" fontId="8" fillId="25" borderId="10" xfId="2" applyFont="1" applyFill="1" applyBorder="1" applyAlignment="1">
      <alignment horizontal="center" vertical="center"/>
    </xf>
    <xf numFmtId="165" fontId="0" fillId="9" borderId="28" xfId="0" applyNumberFormat="1" applyFill="1" applyBorder="1"/>
    <xf numFmtId="165" fontId="0" fillId="9" borderId="15" xfId="0" applyNumberFormat="1" applyFill="1" applyBorder="1"/>
    <xf numFmtId="165" fontId="7" fillId="9" borderId="15" xfId="0" applyNumberFormat="1" applyFont="1" applyFill="1" applyBorder="1"/>
    <xf numFmtId="165" fontId="0" fillId="9" borderId="32" xfId="0" applyNumberFormat="1" applyFill="1" applyBorder="1"/>
    <xf numFmtId="49" fontId="12" fillId="5" borderId="14" xfId="0" applyNumberFormat="1" applyFont="1" applyFill="1" applyBorder="1" applyAlignment="1">
      <alignment horizontal="center" vertical="center"/>
    </xf>
    <xf numFmtId="165" fontId="0" fillId="9" borderId="8" xfId="0" applyNumberFormat="1" applyFill="1" applyBorder="1" applyAlignment="1">
      <alignment horizontal="center"/>
    </xf>
    <xf numFmtId="167" fontId="15" fillId="0" borderId="29" xfId="0" applyNumberFormat="1" applyFont="1" applyBorder="1"/>
    <xf numFmtId="167" fontId="15" fillId="0" borderId="31" xfId="0" applyNumberFormat="1" applyFont="1" applyBorder="1"/>
    <xf numFmtId="167" fontId="15" fillId="0" borderId="33" xfId="0" applyNumberFormat="1" applyFont="1" applyBorder="1"/>
    <xf numFmtId="0" fontId="7" fillId="24" borderId="10" xfId="0" applyFont="1" applyFill="1" applyBorder="1" applyAlignment="1">
      <alignment horizontal="center" vertical="center"/>
    </xf>
    <xf numFmtId="44" fontId="0" fillId="4" borderId="13" xfId="0" applyNumberFormat="1" applyFill="1" applyBorder="1"/>
    <xf numFmtId="0" fontId="0" fillId="19" borderId="14" xfId="0" applyFill="1" applyBorder="1" applyAlignment="1" applyProtection="1">
      <alignment horizontal="center" vertical="center"/>
      <protection locked="0"/>
    </xf>
    <xf numFmtId="44" fontId="4" fillId="6" borderId="34" xfId="0" applyNumberFormat="1" applyFont="1" applyFill="1" applyBorder="1"/>
    <xf numFmtId="44" fontId="18" fillId="0" borderId="28" xfId="0" applyNumberFormat="1" applyFont="1" applyBorder="1"/>
    <xf numFmtId="44" fontId="18" fillId="0" borderId="15" xfId="0" applyNumberFormat="1" applyFont="1" applyBorder="1"/>
    <xf numFmtId="44" fontId="18" fillId="0" borderId="32" xfId="0" applyNumberFormat="1" applyFont="1" applyBorder="1"/>
    <xf numFmtId="44" fontId="17" fillId="0" borderId="28" xfId="0" applyNumberFormat="1" applyFont="1" applyBorder="1"/>
    <xf numFmtId="44" fontId="17" fillId="0" borderId="15" xfId="0" applyNumberFormat="1" applyFont="1" applyBorder="1"/>
    <xf numFmtId="44" fontId="17" fillId="0" borderId="32" xfId="0" applyNumberFormat="1" applyFont="1" applyBorder="1"/>
    <xf numFmtId="44" fontId="7" fillId="19" borderId="10" xfId="0" applyNumberFormat="1" applyFont="1" applyFill="1" applyBorder="1" applyAlignment="1" applyProtection="1">
      <alignment horizontal="center" vertical="center"/>
      <protection locked="0"/>
    </xf>
    <xf numFmtId="44" fontId="0" fillId="19" borderId="10" xfId="0" applyNumberFormat="1" applyFill="1" applyBorder="1" applyAlignment="1" applyProtection="1">
      <alignment horizontal="center" vertical="center"/>
      <protection locked="0"/>
    </xf>
    <xf numFmtId="44" fontId="0" fillId="15" borderId="28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9" borderId="0" xfId="0" applyFill="1"/>
    <xf numFmtId="0" fontId="0" fillId="0" borderId="0" xfId="0" applyAlignment="1">
      <alignment vertical="center" wrapText="1"/>
    </xf>
    <xf numFmtId="44" fontId="1" fillId="18" borderId="10" xfId="2" applyFill="1" applyBorder="1" applyProtection="1">
      <protection locked="0"/>
    </xf>
    <xf numFmtId="167" fontId="0" fillId="18" borderId="10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44" fontId="11" fillId="12" borderId="45" xfId="2" applyFont="1" applyFill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6" borderId="0" xfId="0" applyFill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5" fontId="0" fillId="28" borderId="13" xfId="0" applyNumberFormat="1" applyFill="1" applyBorder="1" applyAlignment="1">
      <alignment horizontal="left" vertical="top"/>
    </xf>
    <xf numFmtId="165" fontId="0" fillId="7" borderId="8" xfId="0" applyNumberFormat="1" applyFill="1" applyBorder="1" applyAlignment="1">
      <alignment horizontal="left" vertical="top"/>
    </xf>
    <xf numFmtId="44" fontId="15" fillId="28" borderId="14" xfId="0" applyNumberFormat="1" applyFont="1" applyFill="1" applyBorder="1" applyAlignment="1">
      <alignment horizontal="center"/>
    </xf>
    <xf numFmtId="44" fontId="15" fillId="7" borderId="14" xfId="0" applyNumberFormat="1" applyFont="1" applyFill="1" applyBorder="1"/>
    <xf numFmtId="0" fontId="15" fillId="18" borderId="10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22" borderId="4" xfId="0" applyFill="1" applyBorder="1" applyProtection="1"/>
    <xf numFmtId="0" fontId="0" fillId="22" borderId="5" xfId="0" applyFill="1" applyBorder="1" applyProtection="1"/>
    <xf numFmtId="0" fontId="0" fillId="22" borderId="6" xfId="0" applyFill="1" applyBorder="1" applyProtection="1"/>
    <xf numFmtId="0" fontId="5" fillId="5" borderId="0" xfId="0" applyFont="1" applyFill="1" applyProtection="1"/>
    <xf numFmtId="0" fontId="12" fillId="5" borderId="0" xfId="0" applyFont="1" applyFill="1" applyProtection="1"/>
    <xf numFmtId="0" fontId="6" fillId="5" borderId="7" xfId="0" applyFont="1" applyFill="1" applyBorder="1" applyAlignment="1" applyProtection="1">
      <alignment horizontal="center" vertical="center"/>
    </xf>
    <xf numFmtId="44" fontId="8" fillId="16" borderId="10" xfId="2" applyFont="1" applyFill="1" applyBorder="1" applyAlignment="1" applyProtection="1">
      <alignment horizontal="center" vertical="center"/>
    </xf>
    <xf numFmtId="0" fontId="8" fillId="14" borderId="10" xfId="0" applyFont="1" applyFill="1" applyBorder="1" applyAlignment="1" applyProtection="1">
      <alignment horizontal="center" vertical="center"/>
    </xf>
    <xf numFmtId="0" fontId="6" fillId="5" borderId="8" xfId="0" applyFont="1" applyFill="1" applyBorder="1" applyProtection="1"/>
    <xf numFmtId="0" fontId="0" fillId="18" borderId="10" xfId="0" applyFill="1" applyBorder="1" applyProtection="1"/>
    <xf numFmtId="14" fontId="0" fillId="18" borderId="10" xfId="0" applyNumberFormat="1" applyFill="1" applyBorder="1" applyProtection="1"/>
    <xf numFmtId="0" fontId="0" fillId="21" borderId="10" xfId="0" applyFill="1" applyBorder="1" applyAlignment="1" applyProtection="1">
      <alignment horizontal="center" vertical="center"/>
    </xf>
    <xf numFmtId="164" fontId="1" fillId="17" borderId="41" xfId="2" applyNumberFormat="1" applyFill="1" applyBorder="1" applyProtection="1"/>
    <xf numFmtId="44" fontId="0" fillId="4" borderId="13" xfId="0" applyNumberFormat="1" applyFill="1" applyBorder="1" applyProtection="1"/>
    <xf numFmtId="0" fontId="0" fillId="0" borderId="8" xfId="0" applyBorder="1" applyAlignment="1" applyProtection="1">
      <alignment horizontal="center" vertical="center"/>
    </xf>
    <xf numFmtId="0" fontId="0" fillId="14" borderId="0" xfId="0" applyFill="1" applyProtection="1"/>
    <xf numFmtId="0" fontId="0" fillId="0" borderId="0" xfId="0" applyAlignment="1" applyProtection="1">
      <alignment horizontal="center" vertical="center" wrapText="1"/>
    </xf>
    <xf numFmtId="0" fontId="0" fillId="9" borderId="10" xfId="0" applyFill="1" applyBorder="1" applyAlignment="1" applyProtection="1">
      <alignment horizontal="center" vertical="center"/>
    </xf>
    <xf numFmtId="166" fontId="0" fillId="18" borderId="10" xfId="0" applyNumberFormat="1" applyFill="1" applyBorder="1" applyProtection="1"/>
    <xf numFmtId="0" fontId="0" fillId="8" borderId="35" xfId="0" applyFill="1" applyBorder="1" applyProtection="1"/>
    <xf numFmtId="164" fontId="15" fillId="8" borderId="36" xfId="0" applyNumberFormat="1" applyFont="1" applyFill="1" applyBorder="1" applyProtection="1"/>
    <xf numFmtId="0" fontId="0" fillId="7" borderId="35" xfId="0" applyFill="1" applyBorder="1" applyProtection="1"/>
    <xf numFmtId="164" fontId="1" fillId="17" borderId="42" xfId="2" applyNumberFormat="1" applyFill="1" applyBorder="1" applyProtection="1"/>
    <xf numFmtId="165" fontId="15" fillId="7" borderId="8" xfId="0" applyNumberFormat="1" applyFont="1" applyFill="1" applyBorder="1" applyProtection="1"/>
    <xf numFmtId="0" fontId="5" fillId="5" borderId="10" xfId="0" applyFont="1" applyFill="1" applyBorder="1" applyProtection="1"/>
    <xf numFmtId="0" fontId="12" fillId="5" borderId="10" xfId="0" applyFont="1" applyFill="1" applyBorder="1" applyProtection="1"/>
    <xf numFmtId="0" fontId="8" fillId="15" borderId="10" xfId="0" applyFont="1" applyFill="1" applyBorder="1" applyAlignment="1" applyProtection="1">
      <alignment horizontal="center" vertical="center"/>
    </xf>
    <xf numFmtId="165" fontId="8" fillId="14" borderId="10" xfId="0" applyNumberFormat="1" applyFont="1" applyFill="1" applyBorder="1" applyProtection="1"/>
    <xf numFmtId="0" fontId="5" fillId="27" borderId="10" xfId="0" applyFont="1" applyFill="1" applyBorder="1" applyProtection="1"/>
    <xf numFmtId="0" fontId="7" fillId="24" borderId="10" xfId="0" applyFont="1" applyFill="1" applyBorder="1" applyAlignment="1" applyProtection="1">
      <alignment horizontal="center" vertical="center"/>
    </xf>
    <xf numFmtId="0" fontId="8" fillId="19" borderId="10" xfId="0" applyFont="1" applyFill="1" applyBorder="1" applyAlignment="1" applyProtection="1">
      <alignment horizontal="center" vertical="center"/>
    </xf>
    <xf numFmtId="167" fontId="0" fillId="18" borderId="10" xfId="0" applyNumberFormat="1" applyFill="1" applyBorder="1" applyAlignment="1" applyProtection="1">
      <alignment horizontal="center" vertical="center"/>
    </xf>
    <xf numFmtId="165" fontId="0" fillId="9" borderId="8" xfId="0" applyNumberFormat="1" applyFill="1" applyBorder="1" applyAlignment="1" applyProtection="1">
      <alignment horizontal="center"/>
    </xf>
    <xf numFmtId="165" fontId="0" fillId="28" borderId="13" xfId="0" applyNumberFormat="1" applyFill="1" applyBorder="1" applyAlignment="1" applyProtection="1">
      <alignment horizontal="left" vertical="top"/>
    </xf>
    <xf numFmtId="44" fontId="15" fillId="28" borderId="14" xfId="0" applyNumberFormat="1" applyFont="1" applyFill="1" applyBorder="1" applyAlignment="1" applyProtection="1">
      <alignment horizontal="center"/>
    </xf>
    <xf numFmtId="165" fontId="0" fillId="7" borderId="8" xfId="0" applyNumberFormat="1" applyFill="1" applyBorder="1" applyAlignment="1" applyProtection="1">
      <alignment horizontal="left" vertical="top"/>
    </xf>
    <xf numFmtId="44" fontId="15" fillId="7" borderId="14" xfId="0" applyNumberFormat="1" applyFont="1" applyFill="1" applyBorder="1" applyProtection="1"/>
    <xf numFmtId="0" fontId="0" fillId="18" borderId="14" xfId="0" applyFill="1" applyBorder="1" applyProtection="1"/>
    <xf numFmtId="0" fontId="0" fillId="19" borderId="14" xfId="0" applyFill="1" applyBorder="1" applyAlignment="1" applyProtection="1">
      <alignment horizontal="center" vertical="center"/>
    </xf>
    <xf numFmtId="44" fontId="1" fillId="20" borderId="41" xfId="2" applyFill="1" applyBorder="1" applyProtection="1"/>
    <xf numFmtId="44" fontId="0" fillId="18" borderId="10" xfId="2" applyFont="1" applyFill="1" applyBorder="1" applyProtection="1"/>
    <xf numFmtId="0" fontId="0" fillId="19" borderId="10" xfId="0" applyFill="1" applyBorder="1" applyAlignment="1" applyProtection="1">
      <alignment horizontal="center" vertical="center"/>
    </xf>
    <xf numFmtId="44" fontId="0" fillId="18" borderId="10" xfId="0" applyNumberFormat="1" applyFill="1" applyBorder="1" applyProtection="1"/>
    <xf numFmtId="44" fontId="0" fillId="18" borderId="14" xfId="2" applyFont="1" applyFill="1" applyBorder="1" applyProtection="1"/>
    <xf numFmtId="0" fontId="0" fillId="8" borderId="13" xfId="0" applyFill="1" applyBorder="1" applyProtection="1"/>
    <xf numFmtId="44" fontId="0" fillId="18" borderId="12" xfId="2" applyFont="1" applyFill="1" applyBorder="1" applyProtection="1"/>
    <xf numFmtId="0" fontId="0" fillId="7" borderId="13" xfId="0" applyFill="1" applyBorder="1" applyProtection="1"/>
    <xf numFmtId="44" fontId="0" fillId="18" borderId="9" xfId="2" applyFont="1" applyFill="1" applyBorder="1" applyProtection="1"/>
    <xf numFmtId="44" fontId="15" fillId="7" borderId="38" xfId="0" applyNumberFormat="1" applyFont="1" applyFill="1" applyBorder="1" applyProtection="1"/>
    <xf numFmtId="0" fontId="5" fillId="5" borderId="37" xfId="0" applyFont="1" applyFill="1" applyBorder="1" applyProtection="1"/>
    <xf numFmtId="0" fontId="12" fillId="5" borderId="38" xfId="0" applyFont="1" applyFill="1" applyBorder="1" applyProtection="1"/>
    <xf numFmtId="49" fontId="12" fillId="5" borderId="14" xfId="0" applyNumberFormat="1" applyFont="1" applyFill="1" applyBorder="1" applyAlignment="1" applyProtection="1">
      <alignment horizontal="center" vertical="center"/>
    </xf>
    <xf numFmtId="0" fontId="12" fillId="5" borderId="39" xfId="0" applyFont="1" applyFill="1" applyBorder="1" applyProtection="1"/>
    <xf numFmtId="0" fontId="0" fillId="18" borderId="10" xfId="0" applyFill="1" applyBorder="1" applyAlignment="1" applyProtection="1">
      <alignment horizontal="center" vertical="center"/>
    </xf>
    <xf numFmtId="44" fontId="7" fillId="19" borderId="10" xfId="0" applyNumberFormat="1" applyFont="1" applyFill="1" applyBorder="1" applyAlignment="1" applyProtection="1">
      <alignment horizontal="center" vertical="center"/>
    </xf>
    <xf numFmtId="44" fontId="1" fillId="17" borderId="0" xfId="2" applyFill="1" applyBorder="1" applyProtection="1"/>
    <xf numFmtId="164" fontId="0" fillId="4" borderId="14" xfId="0" applyNumberFormat="1" applyFill="1" applyBorder="1" applyProtection="1"/>
    <xf numFmtId="49" fontId="0" fillId="18" borderId="10" xfId="1" applyNumberFormat="1" applyFont="1" applyFill="1" applyBorder="1" applyAlignment="1" applyProtection="1">
      <alignment horizontal="center" vertical="center"/>
    </xf>
    <xf numFmtId="44" fontId="1" fillId="17" borderId="41" xfId="2" applyFill="1" applyBorder="1" applyProtection="1"/>
    <xf numFmtId="44" fontId="1" fillId="17" borderId="42" xfId="2" applyFill="1" applyBorder="1" applyProtection="1"/>
    <xf numFmtId="44" fontId="1" fillId="17" borderId="43" xfId="2" applyFill="1" applyBorder="1" applyProtection="1"/>
    <xf numFmtId="44" fontId="1" fillId="17" borderId="44" xfId="2" applyFill="1" applyBorder="1" applyProtection="1"/>
    <xf numFmtId="0" fontId="8" fillId="18" borderId="10" xfId="0" applyFont="1" applyFill="1" applyBorder="1" applyProtection="1"/>
    <xf numFmtId="44" fontId="0" fillId="19" borderId="10" xfId="0" applyNumberFormat="1" applyFill="1" applyBorder="1" applyAlignment="1" applyProtection="1">
      <alignment horizontal="center" vertical="center"/>
    </xf>
    <xf numFmtId="0" fontId="0" fillId="14" borderId="10" xfId="0" applyFill="1" applyBorder="1" applyProtection="1"/>
    <xf numFmtId="0" fontId="0" fillId="14" borderId="0" xfId="0" applyFill="1" applyAlignment="1" applyProtection="1">
      <alignment horizontal="center" vertical="center"/>
    </xf>
    <xf numFmtId="44" fontId="0" fillId="15" borderId="28" xfId="0" applyNumberFormat="1" applyFill="1" applyBorder="1" applyAlignment="1" applyProtection="1">
      <alignment horizontal="center" vertical="center"/>
    </xf>
    <xf numFmtId="44" fontId="0" fillId="16" borderId="16" xfId="2" applyFont="1" applyFill="1" applyBorder="1" applyAlignment="1" applyProtection="1">
      <alignment horizontal="left" vertical="top"/>
    </xf>
    <xf numFmtId="0" fontId="0" fillId="14" borderId="12" xfId="0" applyFill="1" applyBorder="1" applyProtection="1"/>
    <xf numFmtId="0" fontId="0" fillId="14" borderId="11" xfId="0" applyFill="1" applyBorder="1" applyProtection="1"/>
    <xf numFmtId="0" fontId="7" fillId="23" borderId="47" xfId="0" applyFont="1" applyFill="1" applyBorder="1" applyAlignment="1" applyProtection="1">
      <alignment horizontal="center" vertical="center" wrapText="1"/>
    </xf>
    <xf numFmtId="44" fontId="4" fillId="16" borderId="16" xfId="2" applyFont="1" applyFill="1" applyBorder="1" applyProtection="1"/>
    <xf numFmtId="167" fontId="0" fillId="14" borderId="12" xfId="0" applyNumberFormat="1" applyFill="1" applyBorder="1" applyProtection="1"/>
    <xf numFmtId="165" fontId="0" fillId="7" borderId="14" xfId="0" applyNumberFormat="1" applyFill="1" applyBorder="1" applyProtection="1"/>
    <xf numFmtId="0" fontId="9" fillId="3" borderId="17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/>
    </xf>
    <xf numFmtId="0" fontId="0" fillId="11" borderId="19" xfId="0" applyFill="1" applyBorder="1" applyAlignment="1" applyProtection="1">
      <alignment horizontal="center" vertical="center"/>
    </xf>
    <xf numFmtId="44" fontId="11" fillId="3" borderId="20" xfId="2" applyFont="1" applyFill="1" applyBorder="1" applyAlignment="1" applyProtection="1">
      <alignment horizontal="center" vertical="center"/>
    </xf>
    <xf numFmtId="0" fontId="0" fillId="10" borderId="19" xfId="0" applyFill="1" applyBorder="1" applyAlignment="1" applyProtection="1">
      <alignment horizontal="center" vertical="center"/>
    </xf>
    <xf numFmtId="165" fontId="11" fillId="7" borderId="20" xfId="0" applyNumberFormat="1" applyFont="1" applyFill="1" applyBorder="1" applyAlignment="1" applyProtection="1">
      <alignment horizontal="right"/>
    </xf>
    <xf numFmtId="0" fontId="8" fillId="14" borderId="0" xfId="0" applyFont="1" applyFill="1" applyProtection="1"/>
    <xf numFmtId="44" fontId="1" fillId="18" borderId="10" xfId="2" applyFill="1" applyBorder="1" applyProtection="1"/>
    <xf numFmtId="0" fontId="11" fillId="12" borderId="46" xfId="0" applyFont="1" applyFill="1" applyBorder="1" applyAlignment="1" applyProtection="1">
      <alignment vertical="center"/>
    </xf>
    <xf numFmtId="44" fontId="11" fillId="12" borderId="45" xfId="2" applyFont="1" applyFill="1" applyBorder="1" applyAlignment="1" applyProtection="1">
      <alignment horizontal="left" vertical="center"/>
    </xf>
    <xf numFmtId="0" fontId="11" fillId="13" borderId="17" xfId="0" applyFont="1" applyFill="1" applyBorder="1" applyProtection="1"/>
    <xf numFmtId="0" fontId="16" fillId="13" borderId="18" xfId="0" applyFont="1" applyFill="1" applyBorder="1" applyAlignment="1" applyProtection="1">
      <alignment wrapText="1"/>
    </xf>
    <xf numFmtId="167" fontId="13" fillId="13" borderId="18" xfId="0" applyNumberFormat="1" applyFont="1" applyFill="1" applyBorder="1" applyAlignment="1" applyProtection="1">
      <alignment horizontal="center" vertical="center"/>
    </xf>
    <xf numFmtId="165" fontId="11" fillId="13" borderId="18" xfId="0" applyNumberFormat="1" applyFont="1" applyFill="1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 wrapText="1"/>
    </xf>
    <xf numFmtId="16" fontId="0" fillId="0" borderId="27" xfId="0" applyNumberFormat="1" applyBorder="1" applyAlignment="1" applyProtection="1">
      <alignment horizontal="right"/>
    </xf>
    <xf numFmtId="164" fontId="0" fillId="0" borderId="28" xfId="0" applyNumberFormat="1" applyBorder="1" applyProtection="1"/>
    <xf numFmtId="165" fontId="6" fillId="0" borderId="28" xfId="0" applyNumberFormat="1" applyFont="1" applyBorder="1" applyProtection="1"/>
    <xf numFmtId="165" fontId="0" fillId="9" borderId="28" xfId="0" applyNumberFormat="1" applyFill="1" applyBorder="1" applyProtection="1"/>
    <xf numFmtId="44" fontId="18" fillId="0" borderId="28" xfId="0" applyNumberFormat="1" applyFont="1" applyBorder="1" applyProtection="1"/>
    <xf numFmtId="167" fontId="15" fillId="0" borderId="29" xfId="0" applyNumberFormat="1" applyFont="1" applyBorder="1" applyProtection="1"/>
    <xf numFmtId="16" fontId="0" fillId="0" borderId="30" xfId="0" applyNumberFormat="1" applyBorder="1" applyAlignment="1" applyProtection="1">
      <alignment horizontal="right"/>
    </xf>
    <xf numFmtId="165" fontId="0" fillId="9" borderId="15" xfId="0" applyNumberFormat="1" applyFill="1" applyBorder="1" applyProtection="1"/>
    <xf numFmtId="44" fontId="18" fillId="0" borderId="15" xfId="0" applyNumberFormat="1" applyFont="1" applyBorder="1" applyProtection="1"/>
    <xf numFmtId="167" fontId="15" fillId="0" borderId="31" xfId="0" applyNumberFormat="1" applyFont="1" applyBorder="1" applyProtection="1"/>
    <xf numFmtId="165" fontId="7" fillId="9" borderId="15" xfId="0" applyNumberFormat="1" applyFont="1" applyFill="1" applyBorder="1" applyProtection="1"/>
    <xf numFmtId="165" fontId="0" fillId="9" borderId="32" xfId="0" applyNumberFormat="1" applyFill="1" applyBorder="1" applyProtection="1"/>
    <xf numFmtId="44" fontId="18" fillId="0" borderId="32" xfId="0" applyNumberFormat="1" applyFont="1" applyBorder="1" applyProtection="1"/>
    <xf numFmtId="167" fontId="15" fillId="0" borderId="33" xfId="0" applyNumberFormat="1" applyFont="1" applyBorder="1" applyProtection="1"/>
    <xf numFmtId="0" fontId="0" fillId="0" borderId="24" xfId="0" applyBorder="1" applyProtection="1"/>
    <xf numFmtId="0" fontId="0" fillId="0" borderId="25" xfId="0" applyBorder="1" applyProtection="1"/>
    <xf numFmtId="165" fontId="14" fillId="6" borderId="19" xfId="0" applyNumberFormat="1" applyFont="1" applyFill="1" applyBorder="1" applyAlignment="1" applyProtection="1">
      <alignment horizontal="left" vertical="top"/>
    </xf>
    <xf numFmtId="44" fontId="4" fillId="6" borderId="34" xfId="2" applyFont="1" applyFill="1" applyBorder="1" applyProtection="1"/>
    <xf numFmtId="44" fontId="4" fillId="6" borderId="34" xfId="0" applyNumberFormat="1" applyFont="1" applyFill="1" applyBorder="1" applyProtection="1"/>
    <xf numFmtId="167" fontId="4" fillId="6" borderId="20" xfId="0" applyNumberFormat="1" applyFont="1" applyFill="1" applyBorder="1" applyProtection="1"/>
    <xf numFmtId="0" fontId="20" fillId="29" borderId="0" xfId="0" applyFont="1" applyFill="1" applyAlignment="1" applyProtection="1">
      <alignment horizontal="center" vertical="center" wrapText="1"/>
    </xf>
    <xf numFmtId="0" fontId="0" fillId="29" borderId="0" xfId="0" applyFill="1" applyAlignment="1" applyProtection="1">
      <alignment horizontal="center" wrapText="1"/>
    </xf>
    <xf numFmtId="0" fontId="8" fillId="19" borderId="10" xfId="0" applyFont="1" applyFill="1" applyBorder="1" applyAlignment="1" applyProtection="1">
      <alignment horizontal="center" vertical="center"/>
      <protection locked="0"/>
    </xf>
    <xf numFmtId="0" fontId="5" fillId="27" borderId="10" xfId="0" applyFont="1" applyFill="1" applyBorder="1" applyProtection="1">
      <protection locked="0"/>
    </xf>
    <xf numFmtId="44" fontId="0" fillId="18" borderId="10" xfId="0" applyNumberFormat="1" applyFill="1" applyBorder="1" applyAlignment="1" applyProtection="1">
      <alignment horizontal="center" vertical="center"/>
    </xf>
    <xf numFmtId="44" fontId="0" fillId="18" borderId="10" xfId="0" applyNumberFormat="1" applyFill="1" applyBorder="1" applyAlignment="1" applyProtection="1">
      <alignment horizontal="center" vertical="center"/>
      <protection locked="0"/>
    </xf>
    <xf numFmtId="44" fontId="8" fillId="17" borderId="10" xfId="2" applyFont="1" applyFill="1" applyBorder="1" applyAlignment="1" applyProtection="1">
      <alignment horizontal="center" vertical="center"/>
    </xf>
    <xf numFmtId="0" fontId="21" fillId="29" borderId="0" xfId="0" applyFont="1" applyFill="1" applyAlignment="1" applyProtection="1">
      <alignment horizontal="center" vertical="top" wrapText="1"/>
    </xf>
    <xf numFmtId="0" fontId="0" fillId="29" borderId="48" xfId="0" applyFill="1" applyBorder="1" applyAlignment="1" applyProtection="1">
      <alignment horizontal="left" vertical="top" wrapText="1"/>
    </xf>
    <xf numFmtId="0" fontId="0" fillId="29" borderId="0" xfId="0" applyFill="1" applyAlignment="1" applyProtection="1">
      <alignment horizontal="left" vertical="top"/>
    </xf>
    <xf numFmtId="0" fontId="0" fillId="29" borderId="0" xfId="0" applyFill="1" applyAlignment="1" applyProtection="1">
      <alignment horizontal="left" vertical="top" wrapText="1"/>
    </xf>
  </cellXfs>
  <cellStyles count="3">
    <cellStyle name="Komma" xfId="1" builtinId="3"/>
    <cellStyle name="Standard" xfId="0" builtinId="0"/>
    <cellStyle name="Währung" xfId="2" builtinId="4"/>
  </cellStyles>
  <dxfs count="57">
    <dxf>
      <font>
        <b val="0"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57E1A-BC19-4CC1-B3CE-B08AE0F10438}">
  <sheetPr>
    <pageSetUpPr fitToPage="1"/>
  </sheetPr>
  <dimension ref="A1:O71"/>
  <sheetViews>
    <sheetView zoomScaleNormal="100" workbookViewId="0">
      <selection activeCell="N13" sqref="N13"/>
    </sheetView>
  </sheetViews>
  <sheetFormatPr baseColWidth="10" defaultRowHeight="15" x14ac:dyDescent="0.25"/>
  <cols>
    <col min="1" max="1" width="38.140625" customWidth="1"/>
    <col min="2" max="2" width="16.7109375" customWidth="1"/>
    <col min="3" max="3" width="16.7109375" bestFit="1" customWidth="1"/>
    <col min="4" max="4" width="17.28515625" bestFit="1" customWidth="1"/>
    <col min="5" max="5" width="14.28515625" bestFit="1" customWidth="1"/>
    <col min="6" max="6" width="22.42578125" bestFit="1" customWidth="1"/>
    <col min="7" max="7" width="3.7109375" customWidth="1"/>
    <col min="8" max="8" width="5.140625" customWidth="1"/>
    <col min="9" max="9" width="2.140625" customWidth="1"/>
  </cols>
  <sheetData>
    <row r="1" spans="1:11" ht="46.5" customHeight="1" thickBot="1" x14ac:dyDescent="0.3">
      <c r="A1" s="118" t="s">
        <v>29</v>
      </c>
      <c r="B1" s="119"/>
      <c r="C1" s="119"/>
      <c r="D1" s="119"/>
      <c r="E1" s="119"/>
      <c r="F1" s="120"/>
      <c r="H1" s="130" t="s">
        <v>56</v>
      </c>
      <c r="I1" s="130"/>
      <c r="J1" s="130"/>
      <c r="K1" s="130"/>
    </row>
    <row r="2" spans="1:11" ht="15" customHeight="1" x14ac:dyDescent="0.25">
      <c r="A2" s="79"/>
      <c r="B2" s="80" t="s">
        <v>27</v>
      </c>
      <c r="C2" s="80"/>
      <c r="D2" s="80"/>
      <c r="E2" s="80"/>
      <c r="F2" s="81"/>
      <c r="H2" s="129" t="s">
        <v>48</v>
      </c>
      <c r="I2" s="129"/>
      <c r="J2" s="129"/>
      <c r="K2" s="129"/>
    </row>
    <row r="3" spans="1:11" x14ac:dyDescent="0.25">
      <c r="A3" s="1" t="s">
        <v>25</v>
      </c>
      <c r="B3" s="26" t="s">
        <v>15</v>
      </c>
      <c r="C3" s="2"/>
      <c r="D3" s="54" t="s">
        <v>1</v>
      </c>
      <c r="E3" s="55" t="s">
        <v>0</v>
      </c>
      <c r="F3" s="3"/>
      <c r="H3" s="129"/>
      <c r="I3" s="129"/>
      <c r="J3" s="129"/>
      <c r="K3" s="129"/>
    </row>
    <row r="4" spans="1:11" x14ac:dyDescent="0.25">
      <c r="A4" s="63"/>
      <c r="B4" s="64"/>
      <c r="C4" s="51" t="s">
        <v>16</v>
      </c>
      <c r="D4" s="49">
        <v>0</v>
      </c>
      <c r="E4" s="41">
        <f t="shared" ref="E4:E17" si="0">D4*12</f>
        <v>0</v>
      </c>
      <c r="F4" s="53" t="s">
        <v>16</v>
      </c>
      <c r="H4" s="27"/>
      <c r="I4" s="27"/>
      <c r="J4" s="128" t="s">
        <v>54</v>
      </c>
      <c r="K4" s="128"/>
    </row>
    <row r="5" spans="1:11" x14ac:dyDescent="0.25">
      <c r="A5" s="63"/>
      <c r="B5" s="64"/>
      <c r="C5" s="51" t="s">
        <v>16</v>
      </c>
      <c r="D5" s="49">
        <v>0</v>
      </c>
      <c r="E5" s="41">
        <f t="shared" si="0"/>
        <v>0</v>
      </c>
      <c r="F5" s="53" t="s">
        <v>16</v>
      </c>
      <c r="I5" s="27"/>
      <c r="J5" s="128"/>
      <c r="K5" s="128"/>
    </row>
    <row r="6" spans="1:11" x14ac:dyDescent="0.25">
      <c r="A6" s="63"/>
      <c r="B6" s="64"/>
      <c r="C6" s="51" t="s">
        <v>16</v>
      </c>
      <c r="D6" s="49">
        <v>0</v>
      </c>
      <c r="E6" s="41">
        <f t="shared" si="0"/>
        <v>0</v>
      </c>
      <c r="F6" s="53" t="s">
        <v>16</v>
      </c>
      <c r="I6" s="27"/>
      <c r="J6" s="128"/>
      <c r="K6" s="128"/>
    </row>
    <row r="7" spans="1:11" x14ac:dyDescent="0.25">
      <c r="A7" s="63"/>
      <c r="B7" s="64"/>
      <c r="C7" s="51" t="s">
        <v>16</v>
      </c>
      <c r="D7" s="49">
        <v>0</v>
      </c>
      <c r="E7" s="41">
        <f t="shared" si="0"/>
        <v>0</v>
      </c>
      <c r="F7" s="53" t="s">
        <v>16</v>
      </c>
      <c r="I7" s="27"/>
      <c r="J7" s="128"/>
      <c r="K7" s="128"/>
    </row>
    <row r="8" spans="1:11" x14ac:dyDescent="0.25">
      <c r="A8" s="63"/>
      <c r="B8" s="64"/>
      <c r="C8" s="51" t="s">
        <v>16</v>
      </c>
      <c r="D8" s="49">
        <v>0</v>
      </c>
      <c r="E8" s="41">
        <f>D8*12</f>
        <v>0</v>
      </c>
      <c r="F8" s="53" t="s">
        <v>16</v>
      </c>
      <c r="I8" s="27"/>
      <c r="J8" s="128"/>
      <c r="K8" s="128"/>
    </row>
    <row r="9" spans="1:11" x14ac:dyDescent="0.25">
      <c r="A9" s="63"/>
      <c r="B9" s="64"/>
      <c r="C9" s="51" t="s">
        <v>16</v>
      </c>
      <c r="D9" s="49">
        <v>0</v>
      </c>
      <c r="E9" s="41">
        <f t="shared" si="0"/>
        <v>0</v>
      </c>
      <c r="F9" s="53" t="s">
        <v>16</v>
      </c>
      <c r="I9" s="27"/>
      <c r="J9" s="128"/>
      <c r="K9" s="128"/>
    </row>
    <row r="10" spans="1:11" x14ac:dyDescent="0.25">
      <c r="A10" s="63"/>
      <c r="B10" s="64"/>
      <c r="C10" s="51" t="s">
        <v>16</v>
      </c>
      <c r="D10" s="49">
        <v>0</v>
      </c>
      <c r="E10" s="41">
        <f t="shared" si="0"/>
        <v>0</v>
      </c>
      <c r="F10" s="53" t="s">
        <v>16</v>
      </c>
      <c r="I10" s="27"/>
      <c r="J10" s="128"/>
      <c r="K10" s="128"/>
    </row>
    <row r="11" spans="1:11" x14ac:dyDescent="0.25">
      <c r="A11" s="63"/>
      <c r="B11" s="64"/>
      <c r="C11" s="51" t="s">
        <v>16</v>
      </c>
      <c r="D11" s="49">
        <v>0</v>
      </c>
      <c r="E11" s="41">
        <f t="shared" si="0"/>
        <v>0</v>
      </c>
      <c r="F11" s="53" t="s">
        <v>16</v>
      </c>
      <c r="I11" s="27"/>
      <c r="J11" s="128"/>
      <c r="K11" s="128"/>
    </row>
    <row r="12" spans="1:11" x14ac:dyDescent="0.25">
      <c r="A12" s="63"/>
      <c r="B12" s="64"/>
      <c r="C12" s="51" t="s">
        <v>16</v>
      </c>
      <c r="D12" s="49">
        <v>0</v>
      </c>
      <c r="E12" s="41">
        <f t="shared" si="0"/>
        <v>0</v>
      </c>
      <c r="F12" s="53" t="s">
        <v>16</v>
      </c>
      <c r="I12" s="27"/>
      <c r="J12" s="128"/>
      <c r="K12" s="128"/>
    </row>
    <row r="13" spans="1:11" x14ac:dyDescent="0.25">
      <c r="A13" s="63"/>
      <c r="B13" s="63"/>
      <c r="C13" s="51" t="s">
        <v>16</v>
      </c>
      <c r="D13" s="49">
        <v>0</v>
      </c>
      <c r="E13" s="41">
        <f>D13*12</f>
        <v>0</v>
      </c>
      <c r="F13" s="53" t="s">
        <v>16</v>
      </c>
      <c r="I13" s="27"/>
      <c r="J13" s="128"/>
      <c r="K13" s="128"/>
    </row>
    <row r="14" spans="1:11" x14ac:dyDescent="0.25">
      <c r="A14" s="63"/>
      <c r="B14" s="63"/>
      <c r="C14" s="52" t="s">
        <v>16</v>
      </c>
      <c r="D14" s="49">
        <v>0</v>
      </c>
      <c r="E14" s="41">
        <f t="shared" si="0"/>
        <v>0</v>
      </c>
      <c r="F14" s="53" t="s">
        <v>16</v>
      </c>
      <c r="I14" s="27"/>
      <c r="J14" s="128"/>
      <c r="K14" s="128"/>
    </row>
    <row r="15" spans="1:11" x14ac:dyDescent="0.25">
      <c r="A15" s="63"/>
      <c r="B15" s="65"/>
      <c r="C15" s="51" t="s">
        <v>16</v>
      </c>
      <c r="D15" s="49">
        <v>0</v>
      </c>
      <c r="E15" s="41">
        <f t="shared" si="0"/>
        <v>0</v>
      </c>
      <c r="F15" s="31" t="s">
        <v>0</v>
      </c>
      <c r="I15" s="27"/>
      <c r="J15" s="128"/>
      <c r="K15" s="128"/>
    </row>
    <row r="16" spans="1:11" x14ac:dyDescent="0.25">
      <c r="A16" s="63"/>
      <c r="B16" s="64"/>
      <c r="C16" s="51" t="s">
        <v>16</v>
      </c>
      <c r="D16" s="49">
        <v>0</v>
      </c>
      <c r="E16" s="41">
        <f t="shared" si="0"/>
        <v>0</v>
      </c>
      <c r="F16" s="32">
        <f>SUM(E4:E18)</f>
        <v>0</v>
      </c>
      <c r="I16" s="27"/>
      <c r="J16" s="128"/>
      <c r="K16" s="128"/>
    </row>
    <row r="17" spans="1:15" x14ac:dyDescent="0.25">
      <c r="A17" s="63"/>
      <c r="B17" s="64"/>
      <c r="C17" s="51" t="s">
        <v>16</v>
      </c>
      <c r="D17" s="49">
        <v>0</v>
      </c>
      <c r="E17" s="41">
        <f t="shared" si="0"/>
        <v>0</v>
      </c>
      <c r="F17" s="25" t="s">
        <v>47</v>
      </c>
      <c r="I17" s="27"/>
      <c r="J17" s="128"/>
      <c r="K17" s="128"/>
    </row>
    <row r="18" spans="1:15" x14ac:dyDescent="0.25">
      <c r="A18" s="63"/>
      <c r="B18" s="65"/>
      <c r="C18" s="51" t="s">
        <v>16</v>
      </c>
      <c r="D18" s="50">
        <v>0</v>
      </c>
      <c r="E18" s="41">
        <f>D18*12</f>
        <v>0</v>
      </c>
      <c r="F18" s="38">
        <f>SUM(D4:D18)</f>
        <v>0</v>
      </c>
      <c r="H18" s="27"/>
      <c r="I18" s="27"/>
      <c r="J18" s="128"/>
      <c r="K18" s="128"/>
    </row>
    <row r="19" spans="1:15" x14ac:dyDescent="0.25">
      <c r="A19" s="33" t="s">
        <v>26</v>
      </c>
      <c r="B19" s="34" t="s">
        <v>15</v>
      </c>
      <c r="C19" s="35" t="s">
        <v>20</v>
      </c>
      <c r="D19" s="54" t="s">
        <v>1</v>
      </c>
      <c r="E19" s="55" t="s">
        <v>0</v>
      </c>
      <c r="F19" s="37"/>
    </row>
    <row r="20" spans="1:15" x14ac:dyDescent="0.25">
      <c r="A20" s="63"/>
      <c r="B20" s="63"/>
      <c r="C20" s="66"/>
      <c r="D20" s="46">
        <f>E20/12</f>
        <v>0</v>
      </c>
      <c r="E20" s="42">
        <v>0</v>
      </c>
      <c r="F20" s="53" t="s">
        <v>16</v>
      </c>
      <c r="H20" s="27"/>
      <c r="I20" s="27"/>
      <c r="J20" s="128" t="s">
        <v>53</v>
      </c>
      <c r="K20" s="128"/>
    </row>
    <row r="21" spans="1:15" x14ac:dyDescent="0.25">
      <c r="A21" s="63"/>
      <c r="B21" s="65"/>
      <c r="C21" s="66"/>
      <c r="D21" s="47">
        <f t="shared" ref="D21:D22" si="1">E21/12</f>
        <v>0</v>
      </c>
      <c r="E21" s="42">
        <v>0</v>
      </c>
      <c r="F21" s="53" t="s">
        <v>16</v>
      </c>
      <c r="I21" s="27"/>
      <c r="J21" s="128"/>
      <c r="K21" s="128"/>
    </row>
    <row r="22" spans="1:15" x14ac:dyDescent="0.25">
      <c r="A22" s="63"/>
      <c r="B22" s="64"/>
      <c r="C22" s="66"/>
      <c r="D22" s="47">
        <f t="shared" si="1"/>
        <v>0</v>
      </c>
      <c r="E22" s="42">
        <v>0</v>
      </c>
      <c r="F22" s="53" t="s">
        <v>16</v>
      </c>
      <c r="I22" s="27"/>
      <c r="J22" s="128"/>
      <c r="K22" s="128"/>
    </row>
    <row r="23" spans="1:15" x14ac:dyDescent="0.25">
      <c r="A23" s="63"/>
      <c r="B23" s="65"/>
      <c r="C23" s="66"/>
      <c r="D23" s="47">
        <f t="shared" ref="D23:D31" si="2">E23/12</f>
        <v>0</v>
      </c>
      <c r="E23" s="42">
        <v>0</v>
      </c>
      <c r="F23" s="53" t="s">
        <v>16</v>
      </c>
      <c r="I23" s="27"/>
      <c r="J23" s="128"/>
      <c r="K23" s="128"/>
    </row>
    <row r="24" spans="1:15" x14ac:dyDescent="0.25">
      <c r="A24" s="67"/>
      <c r="B24" s="64"/>
      <c r="C24" s="66"/>
      <c r="D24" s="47">
        <f>E24/12</f>
        <v>0</v>
      </c>
      <c r="E24" s="42">
        <v>0</v>
      </c>
      <c r="F24" s="53" t="s">
        <v>16</v>
      </c>
      <c r="I24" s="27"/>
      <c r="J24" s="128"/>
      <c r="K24" s="128"/>
    </row>
    <row r="25" spans="1:15" ht="15" customHeight="1" x14ac:dyDescent="0.25">
      <c r="A25" s="67"/>
      <c r="B25" s="64"/>
      <c r="C25" s="66"/>
      <c r="D25" s="47">
        <f>E25/12</f>
        <v>0</v>
      </c>
      <c r="E25" s="42">
        <v>0</v>
      </c>
      <c r="F25" s="53" t="s">
        <v>16</v>
      </c>
      <c r="I25" s="27"/>
      <c r="J25" s="128"/>
      <c r="K25" s="128"/>
    </row>
    <row r="26" spans="1:15" x14ac:dyDescent="0.25">
      <c r="A26" s="63"/>
      <c r="B26" s="63"/>
      <c r="C26" s="66"/>
      <c r="D26" s="47">
        <f t="shared" si="2"/>
        <v>0</v>
      </c>
      <c r="E26" s="42">
        <v>0</v>
      </c>
      <c r="F26" s="53" t="s">
        <v>16</v>
      </c>
      <c r="I26" s="27"/>
      <c r="J26" s="128"/>
      <c r="K26" s="128"/>
    </row>
    <row r="27" spans="1:15" x14ac:dyDescent="0.25">
      <c r="A27" s="63"/>
      <c r="B27" s="63"/>
      <c r="C27" s="66"/>
      <c r="D27" s="47">
        <f>E27/12</f>
        <v>0</v>
      </c>
      <c r="E27" s="42">
        <v>0</v>
      </c>
      <c r="F27" s="53" t="s">
        <v>16</v>
      </c>
      <c r="I27" s="27"/>
      <c r="J27" s="128"/>
      <c r="K27" s="128"/>
      <c r="O27" s="112"/>
    </row>
    <row r="28" spans="1:15" x14ac:dyDescent="0.25">
      <c r="A28" s="63"/>
      <c r="B28" s="63"/>
      <c r="C28" s="66"/>
      <c r="D28" s="47">
        <f t="shared" si="2"/>
        <v>0</v>
      </c>
      <c r="E28" s="43">
        <v>0</v>
      </c>
      <c r="F28" s="5" t="s">
        <v>0</v>
      </c>
      <c r="I28" s="27"/>
      <c r="J28" s="128"/>
      <c r="K28" s="128"/>
    </row>
    <row r="29" spans="1:15" x14ac:dyDescent="0.25">
      <c r="A29" s="63"/>
      <c r="B29" s="63"/>
      <c r="C29" s="66"/>
      <c r="D29" s="47">
        <f t="shared" si="2"/>
        <v>0</v>
      </c>
      <c r="E29" s="42">
        <v>0</v>
      </c>
      <c r="F29" s="39">
        <f>E25+E26+E27+E28+E29+E30+E31+E20+E23+E24</f>
        <v>0</v>
      </c>
      <c r="I29" s="27"/>
      <c r="J29" s="128"/>
      <c r="K29" s="128"/>
    </row>
    <row r="30" spans="1:15" x14ac:dyDescent="0.25">
      <c r="A30" s="63"/>
      <c r="B30" s="63"/>
      <c r="C30" s="66"/>
      <c r="D30" s="47">
        <f t="shared" si="2"/>
        <v>0</v>
      </c>
      <c r="E30" s="43">
        <v>0</v>
      </c>
      <c r="F30" s="4" t="s">
        <v>19</v>
      </c>
      <c r="I30" s="27"/>
      <c r="J30" s="128"/>
      <c r="K30" s="128"/>
    </row>
    <row r="31" spans="1:15" x14ac:dyDescent="0.25">
      <c r="A31" s="63"/>
      <c r="B31" s="63"/>
      <c r="C31" s="66"/>
      <c r="D31" s="48">
        <f t="shared" si="2"/>
        <v>0</v>
      </c>
      <c r="E31" s="44">
        <v>0</v>
      </c>
      <c r="F31" s="40">
        <f>SUM(D20:D31)</f>
        <v>0</v>
      </c>
      <c r="H31" s="27"/>
      <c r="I31" s="27"/>
      <c r="J31" s="128"/>
      <c r="K31" s="128"/>
    </row>
    <row r="32" spans="1:15" x14ac:dyDescent="0.25">
      <c r="A32" s="28" t="s">
        <v>17</v>
      </c>
      <c r="B32" s="29" t="s">
        <v>14</v>
      </c>
      <c r="C32" s="45" t="s">
        <v>13</v>
      </c>
      <c r="D32" s="54" t="s">
        <v>1</v>
      </c>
      <c r="E32" s="55" t="s">
        <v>0</v>
      </c>
      <c r="F32" s="30" t="s">
        <v>18</v>
      </c>
      <c r="J32" s="111"/>
      <c r="K32" s="111"/>
    </row>
    <row r="33" spans="1:11" x14ac:dyDescent="0.25">
      <c r="A33" s="63"/>
      <c r="B33" s="68"/>
      <c r="C33" s="108"/>
      <c r="D33" s="71">
        <v>0</v>
      </c>
      <c r="E33" s="75">
        <f>D33*12</f>
        <v>0</v>
      </c>
      <c r="F33" s="63"/>
      <c r="H33" s="27"/>
      <c r="I33" s="27"/>
      <c r="J33" s="128" t="s">
        <v>52</v>
      </c>
      <c r="K33" s="128"/>
    </row>
    <row r="34" spans="1:11" x14ac:dyDescent="0.25">
      <c r="A34" s="63"/>
      <c r="B34" s="70"/>
      <c r="C34" s="108"/>
      <c r="D34" s="71">
        <v>0</v>
      </c>
      <c r="E34" s="75">
        <f>D34*12</f>
        <v>0</v>
      </c>
      <c r="F34" s="63"/>
      <c r="I34" s="27"/>
      <c r="J34" s="128"/>
      <c r="K34" s="128"/>
    </row>
    <row r="35" spans="1:11" x14ac:dyDescent="0.25">
      <c r="A35" s="63"/>
      <c r="B35" s="68"/>
      <c r="C35" s="108"/>
      <c r="D35" s="71">
        <v>0</v>
      </c>
      <c r="E35" s="75">
        <f>D35*12</f>
        <v>0</v>
      </c>
      <c r="F35" s="63"/>
      <c r="I35" s="27"/>
      <c r="J35" s="128"/>
      <c r="K35" s="128"/>
    </row>
    <row r="36" spans="1:11" x14ac:dyDescent="0.25">
      <c r="A36" s="63"/>
      <c r="B36" s="68"/>
      <c r="C36" s="108"/>
      <c r="D36" s="72">
        <v>0</v>
      </c>
      <c r="E36" s="75">
        <f t="shared" ref="E36:E38" si="3">D36*12</f>
        <v>0</v>
      </c>
      <c r="F36" s="63"/>
      <c r="I36" s="27"/>
      <c r="J36" s="128"/>
      <c r="K36" s="128"/>
    </row>
    <row r="37" spans="1:11" x14ac:dyDescent="0.25">
      <c r="A37" s="63"/>
      <c r="B37" s="68"/>
      <c r="C37" s="108"/>
      <c r="D37" s="73">
        <v>0</v>
      </c>
      <c r="E37" s="75">
        <f t="shared" si="3"/>
        <v>0</v>
      </c>
      <c r="F37" s="74"/>
      <c r="I37" s="27"/>
      <c r="J37" s="128"/>
      <c r="K37" s="128"/>
    </row>
    <row r="38" spans="1:11" x14ac:dyDescent="0.25">
      <c r="A38" s="63"/>
      <c r="B38" s="63"/>
      <c r="C38" s="109"/>
      <c r="D38" s="69">
        <v>0</v>
      </c>
      <c r="E38" s="75">
        <f t="shared" si="3"/>
        <v>0</v>
      </c>
      <c r="F38" s="63"/>
      <c r="H38" s="27"/>
      <c r="I38" s="27"/>
      <c r="J38" s="128"/>
      <c r="K38" s="128"/>
    </row>
    <row r="39" spans="1:11" x14ac:dyDescent="0.25">
      <c r="A39" s="36"/>
      <c r="B39" s="56"/>
      <c r="C39" s="57"/>
      <c r="D39" s="58"/>
      <c r="E39" s="59"/>
      <c r="F39" s="4" t="s">
        <v>39</v>
      </c>
      <c r="J39" s="111"/>
      <c r="K39" s="111"/>
    </row>
    <row r="40" spans="1:11" ht="15" customHeight="1" thickBot="1" x14ac:dyDescent="0.3">
      <c r="A40" s="60"/>
      <c r="B40" s="56"/>
      <c r="C40" s="82" t="s">
        <v>24</v>
      </c>
      <c r="D40" s="61"/>
      <c r="E40" s="62"/>
      <c r="F40" s="6">
        <f>SUM(D33:D38)</f>
        <v>0</v>
      </c>
      <c r="J40" s="111"/>
      <c r="K40" s="111"/>
    </row>
    <row r="41" spans="1:11" ht="24" thickBot="1" x14ac:dyDescent="0.35">
      <c r="A41" s="121" t="s">
        <v>2</v>
      </c>
      <c r="B41" s="122"/>
      <c r="C41" s="7" t="s">
        <v>3</v>
      </c>
      <c r="D41" s="8">
        <f>SUM(D4:D38)</f>
        <v>0</v>
      </c>
      <c r="E41" s="9" t="s">
        <v>4</v>
      </c>
      <c r="F41" s="83">
        <f>F40+F18</f>
        <v>0</v>
      </c>
      <c r="J41" s="111"/>
      <c r="K41" s="111"/>
    </row>
    <row r="42" spans="1:11" x14ac:dyDescent="0.25">
      <c r="A42" s="76" t="s">
        <v>22</v>
      </c>
      <c r="B42" s="76" t="s">
        <v>21</v>
      </c>
      <c r="C42" s="76"/>
      <c r="D42" s="76"/>
      <c r="E42" s="76"/>
      <c r="F42" s="76"/>
      <c r="H42" s="27"/>
      <c r="I42" s="27"/>
      <c r="J42" s="128" t="s">
        <v>51</v>
      </c>
      <c r="K42" s="128"/>
    </row>
    <row r="43" spans="1:11" x14ac:dyDescent="0.25">
      <c r="A43" s="63"/>
      <c r="B43" s="114"/>
      <c r="C43" s="36" t="s">
        <v>16</v>
      </c>
      <c r="D43" s="36" t="s">
        <v>16</v>
      </c>
      <c r="E43" s="36"/>
      <c r="F43" s="36"/>
      <c r="I43" s="27"/>
      <c r="J43" s="128"/>
      <c r="K43" s="128"/>
    </row>
    <row r="44" spans="1:11" x14ac:dyDescent="0.25">
      <c r="A44" s="63"/>
      <c r="B44" s="114"/>
      <c r="C44" s="36" t="s">
        <v>16</v>
      </c>
      <c r="D44" s="36" t="s">
        <v>16</v>
      </c>
      <c r="E44" s="36"/>
      <c r="F44" s="36"/>
      <c r="I44" s="27"/>
      <c r="J44" s="128"/>
      <c r="K44" s="128"/>
    </row>
    <row r="45" spans="1:11" x14ac:dyDescent="0.25">
      <c r="A45" s="63"/>
      <c r="B45" s="114"/>
      <c r="C45" s="36" t="s">
        <v>16</v>
      </c>
      <c r="D45" s="36"/>
      <c r="E45" s="36"/>
      <c r="F45" s="36"/>
      <c r="I45" s="27"/>
      <c r="J45" s="128"/>
      <c r="K45" s="128"/>
    </row>
    <row r="46" spans="1:11" x14ac:dyDescent="0.25">
      <c r="A46" s="63"/>
      <c r="B46" s="114"/>
      <c r="C46" s="36" t="s">
        <v>16</v>
      </c>
      <c r="D46" s="36"/>
      <c r="E46" s="36"/>
      <c r="F46" s="36"/>
      <c r="I46" s="27"/>
      <c r="J46" s="128"/>
      <c r="K46" s="128"/>
    </row>
    <row r="47" spans="1:11" x14ac:dyDescent="0.25">
      <c r="A47" s="63"/>
      <c r="B47" s="114"/>
      <c r="C47" s="36" t="s">
        <v>16</v>
      </c>
      <c r="D47" s="36"/>
      <c r="E47" s="36"/>
      <c r="F47" s="36"/>
      <c r="I47" s="27"/>
      <c r="J47" s="128"/>
      <c r="K47" s="128"/>
    </row>
    <row r="48" spans="1:11" x14ac:dyDescent="0.25">
      <c r="A48" s="63"/>
      <c r="B48" s="114"/>
      <c r="C48" s="36" t="s">
        <v>16</v>
      </c>
      <c r="D48" s="36"/>
      <c r="E48" s="36"/>
      <c r="F48" s="36"/>
      <c r="I48" s="27"/>
      <c r="J48" s="128"/>
      <c r="K48" s="128"/>
    </row>
    <row r="49" spans="1:11" x14ac:dyDescent="0.25">
      <c r="A49" s="63"/>
      <c r="B49" s="42"/>
      <c r="C49" s="36">
        <v>90</v>
      </c>
      <c r="D49" s="36"/>
      <c r="E49" s="36"/>
      <c r="F49" s="36"/>
      <c r="H49" s="27"/>
      <c r="I49" s="27"/>
      <c r="J49" s="128"/>
      <c r="K49" s="128"/>
    </row>
    <row r="50" spans="1:11" ht="27.75" customHeight="1" thickBot="1" x14ac:dyDescent="0.3">
      <c r="A50" s="77" t="s">
        <v>5</v>
      </c>
      <c r="B50" s="123">
        <f>SUM(B43:B49)</f>
        <v>0</v>
      </c>
      <c r="C50" s="123"/>
      <c r="D50" s="123"/>
      <c r="E50" s="123"/>
      <c r="F50" s="123"/>
      <c r="J50" s="111"/>
      <c r="K50" s="111"/>
    </row>
    <row r="51" spans="1:11" ht="27.75" customHeight="1" thickBot="1" x14ac:dyDescent="0.35">
      <c r="A51" s="10" t="s">
        <v>6</v>
      </c>
      <c r="B51" s="78" t="s">
        <v>23</v>
      </c>
      <c r="C51" s="11">
        <f>B50-D51</f>
        <v>0</v>
      </c>
      <c r="D51" s="12">
        <f>D41</f>
        <v>0</v>
      </c>
      <c r="E51" s="12"/>
      <c r="F51" s="12"/>
      <c r="I51" s="27"/>
      <c r="J51" s="128" t="s">
        <v>75</v>
      </c>
      <c r="K51" s="128"/>
    </row>
    <row r="52" spans="1:11" ht="15.75" thickBot="1" x14ac:dyDescent="0.3">
      <c r="J52" s="111"/>
      <c r="K52" s="111"/>
    </row>
    <row r="53" spans="1:11" x14ac:dyDescent="0.25">
      <c r="A53" s="124" t="s">
        <v>7</v>
      </c>
      <c r="B53" s="126" t="s">
        <v>28</v>
      </c>
      <c r="C53" s="126" t="s">
        <v>8</v>
      </c>
      <c r="D53" s="126" t="s">
        <v>9</v>
      </c>
      <c r="E53" s="126" t="s">
        <v>10</v>
      </c>
      <c r="F53" s="116" t="s">
        <v>11</v>
      </c>
      <c r="J53" s="111"/>
      <c r="K53" s="111"/>
    </row>
    <row r="54" spans="1:11" ht="15.75" thickBot="1" x14ac:dyDescent="0.3">
      <c r="A54" s="125"/>
      <c r="B54" s="127"/>
      <c r="C54" s="127"/>
      <c r="D54" s="127"/>
      <c r="E54" s="127"/>
      <c r="F54" s="117"/>
      <c r="J54" s="111"/>
      <c r="K54" s="111"/>
    </row>
    <row r="55" spans="1:11" x14ac:dyDescent="0.25">
      <c r="A55" s="13">
        <v>42736</v>
      </c>
      <c r="B55" s="14">
        <f>SUMIF(C20:C31,"1",E20:E31)</f>
        <v>0</v>
      </c>
      <c r="C55" s="15">
        <f>F41</f>
        <v>0</v>
      </c>
      <c r="D55" s="89">
        <f>SUM(C55,B55)</f>
        <v>0</v>
      </c>
      <c r="E55" s="105">
        <f>VALUE(B50)</f>
        <v>0</v>
      </c>
      <c r="F55" s="16">
        <f>SUM(E55-D55)</f>
        <v>0</v>
      </c>
      <c r="H55" s="27"/>
      <c r="I55" s="27"/>
      <c r="J55" s="128" t="s">
        <v>50</v>
      </c>
      <c r="K55" s="128"/>
    </row>
    <row r="56" spans="1:11" x14ac:dyDescent="0.25">
      <c r="A56" s="17">
        <v>42768</v>
      </c>
      <c r="B56" s="14">
        <f>SUMIF(C20:C31,"2",E20:E31)</f>
        <v>0</v>
      </c>
      <c r="C56" s="15">
        <f>F41</f>
        <v>0</v>
      </c>
      <c r="D56" s="90">
        <f>SUM(C56,B56)</f>
        <v>0</v>
      </c>
      <c r="E56" s="106">
        <f>VALUE(B50)</f>
        <v>0</v>
      </c>
      <c r="F56" s="18">
        <f>SUM(E56-D56)</f>
        <v>0</v>
      </c>
      <c r="I56" s="27"/>
      <c r="J56" s="128"/>
      <c r="K56" s="128"/>
    </row>
    <row r="57" spans="1:11" x14ac:dyDescent="0.25">
      <c r="A57" s="17">
        <v>42797</v>
      </c>
      <c r="B57" s="14">
        <f>SUMIF(C20:C31,"3",E20:E31)</f>
        <v>0</v>
      </c>
      <c r="C57" s="15">
        <f>F41</f>
        <v>0</v>
      </c>
      <c r="D57" s="90">
        <f t="shared" ref="D57:D63" si="4">SUM(C57,B57)</f>
        <v>0</v>
      </c>
      <c r="E57" s="106">
        <f>VALUE(B50)</f>
        <v>0</v>
      </c>
      <c r="F57" s="18">
        <f>SUM(E57-D57)</f>
        <v>0</v>
      </c>
      <c r="I57" s="27"/>
      <c r="J57" s="128"/>
      <c r="K57" s="128"/>
    </row>
    <row r="58" spans="1:11" x14ac:dyDescent="0.25">
      <c r="A58" s="17">
        <v>42829</v>
      </c>
      <c r="B58" s="14">
        <f>SUMIF(C20:C31,"4",E20:E31)</f>
        <v>0</v>
      </c>
      <c r="C58" s="15">
        <f>F41</f>
        <v>0</v>
      </c>
      <c r="D58" s="90">
        <f t="shared" si="4"/>
        <v>0</v>
      </c>
      <c r="E58" s="106">
        <f>VALUE(B50)</f>
        <v>0</v>
      </c>
      <c r="F58" s="18">
        <f>SUM(E58-D58)</f>
        <v>0</v>
      </c>
      <c r="I58" s="27"/>
      <c r="J58" s="128"/>
      <c r="K58" s="128"/>
    </row>
    <row r="59" spans="1:11" x14ac:dyDescent="0.25">
      <c r="A59" s="17">
        <v>42860</v>
      </c>
      <c r="B59" s="14">
        <f>SUMIF(C20:C31,"5",E20:E31)</f>
        <v>0</v>
      </c>
      <c r="C59" s="15">
        <f>F41</f>
        <v>0</v>
      </c>
      <c r="D59" s="90">
        <f t="shared" si="4"/>
        <v>0</v>
      </c>
      <c r="E59" s="106">
        <f>VALUE(B50)</f>
        <v>0</v>
      </c>
      <c r="F59" s="18">
        <f>SUM(E59-D59)</f>
        <v>0</v>
      </c>
      <c r="I59" s="27"/>
      <c r="J59" s="128"/>
      <c r="K59" s="128"/>
    </row>
    <row r="60" spans="1:11" x14ac:dyDescent="0.25">
      <c r="A60" s="17">
        <v>42892</v>
      </c>
      <c r="B60" s="14">
        <f>SUMIF(C20:C31,"6",E20:E31)</f>
        <v>0</v>
      </c>
      <c r="C60" s="15">
        <f>F41</f>
        <v>0</v>
      </c>
      <c r="D60" s="90">
        <f t="shared" si="4"/>
        <v>0</v>
      </c>
      <c r="E60" s="106">
        <f>VALUE(B50)</f>
        <v>0</v>
      </c>
      <c r="F60" s="18">
        <f t="shared" ref="F60:F66" si="5">SUM(E60-D60)</f>
        <v>0</v>
      </c>
      <c r="I60" s="27"/>
      <c r="J60" s="128"/>
      <c r="K60" s="128"/>
    </row>
    <row r="61" spans="1:11" x14ac:dyDescent="0.25">
      <c r="A61" s="17">
        <v>42923</v>
      </c>
      <c r="B61" s="14">
        <f>SUMIF(C20:C31,"7",E20:E31)</f>
        <v>0</v>
      </c>
      <c r="C61" s="15">
        <f>F41</f>
        <v>0</v>
      </c>
      <c r="D61" s="90">
        <f t="shared" si="4"/>
        <v>0</v>
      </c>
      <c r="E61" s="106">
        <f>VALUE(B50)</f>
        <v>0</v>
      </c>
      <c r="F61" s="18">
        <f t="shared" si="5"/>
        <v>0</v>
      </c>
      <c r="I61" s="27"/>
      <c r="J61" s="128"/>
      <c r="K61" s="128"/>
    </row>
    <row r="62" spans="1:11" x14ac:dyDescent="0.25">
      <c r="A62" s="17">
        <v>42955</v>
      </c>
      <c r="B62" s="14">
        <f>SUMIF(C20:C31,"8",E20:E31)</f>
        <v>0</v>
      </c>
      <c r="C62" s="15">
        <f>F41</f>
        <v>0</v>
      </c>
      <c r="D62" s="90">
        <f t="shared" si="4"/>
        <v>0</v>
      </c>
      <c r="E62" s="106">
        <f>VALUE(B50)</f>
        <v>0</v>
      </c>
      <c r="F62" s="18">
        <f t="shared" si="5"/>
        <v>0</v>
      </c>
      <c r="I62" s="27"/>
      <c r="J62" s="128"/>
      <c r="K62" s="128"/>
    </row>
    <row r="63" spans="1:11" x14ac:dyDescent="0.25">
      <c r="A63" s="17">
        <v>42987</v>
      </c>
      <c r="B63" s="14">
        <f>SUMIF(C20:C31,"9",E20:E31)</f>
        <v>0</v>
      </c>
      <c r="C63" s="15">
        <f>F41</f>
        <v>0</v>
      </c>
      <c r="D63" s="90">
        <f t="shared" si="4"/>
        <v>0</v>
      </c>
      <c r="E63" s="106">
        <f>VALUE(B50)</f>
        <v>0</v>
      </c>
      <c r="F63" s="18">
        <f t="shared" si="5"/>
        <v>0</v>
      </c>
      <c r="I63" s="27"/>
      <c r="J63" s="128"/>
      <c r="K63" s="128"/>
    </row>
    <row r="64" spans="1:11" x14ac:dyDescent="0.25">
      <c r="A64" s="17">
        <v>43018</v>
      </c>
      <c r="B64" s="14">
        <f>SUMIF(C20:C31,"10",E20:E31)</f>
        <v>0</v>
      </c>
      <c r="C64" s="15">
        <f>F41</f>
        <v>0</v>
      </c>
      <c r="D64" s="91">
        <f>SUM(C64,B64)</f>
        <v>0</v>
      </c>
      <c r="E64" s="106">
        <f>VALUE(B50)</f>
        <v>0</v>
      </c>
      <c r="F64" s="18">
        <f t="shared" si="5"/>
        <v>0</v>
      </c>
      <c r="I64" s="27"/>
      <c r="J64" s="128"/>
      <c r="K64" s="128"/>
    </row>
    <row r="65" spans="1:11" x14ac:dyDescent="0.25">
      <c r="A65" s="17">
        <v>43050</v>
      </c>
      <c r="B65" s="14">
        <f>SUMIF(C20:C31,"11",E20:E31)</f>
        <v>0</v>
      </c>
      <c r="C65" s="15">
        <f>F41</f>
        <v>0</v>
      </c>
      <c r="D65" s="91">
        <f>SUM(C65,B65)</f>
        <v>0</v>
      </c>
      <c r="E65" s="106">
        <f>VALUE(B50)</f>
        <v>0</v>
      </c>
      <c r="F65" s="18">
        <f t="shared" si="5"/>
        <v>0</v>
      </c>
      <c r="I65" s="27"/>
      <c r="J65" s="128"/>
      <c r="K65" s="128"/>
    </row>
    <row r="66" spans="1:11" ht="15.75" thickBot="1" x14ac:dyDescent="0.3">
      <c r="A66" s="17">
        <v>43081</v>
      </c>
      <c r="B66" s="14">
        <f>SUMIF(C20:C31,"12",E20:E31)</f>
        <v>0</v>
      </c>
      <c r="C66" s="15">
        <f>F41</f>
        <v>0</v>
      </c>
      <c r="D66" s="92">
        <f>SUM(C66,B66)</f>
        <v>0</v>
      </c>
      <c r="E66" s="107">
        <f>VALUE(B50)</f>
        <v>0</v>
      </c>
      <c r="F66" s="19">
        <f t="shared" si="5"/>
        <v>0</v>
      </c>
      <c r="H66" s="27"/>
      <c r="I66" s="27"/>
      <c r="J66" s="128"/>
      <c r="K66" s="128"/>
    </row>
    <row r="67" spans="1:11" ht="15.75" thickBot="1" x14ac:dyDescent="0.3">
      <c r="A67" s="20"/>
      <c r="B67" s="21"/>
      <c r="C67" s="22" t="s">
        <v>12</v>
      </c>
      <c r="D67" s="23">
        <f>SUM(D55:D66)</f>
        <v>0</v>
      </c>
      <c r="E67" s="101">
        <f>SUM(E55:E66)</f>
        <v>0</v>
      </c>
      <c r="F67" s="24">
        <f>SUM(F55:F66)</f>
        <v>0</v>
      </c>
      <c r="J67" s="111"/>
      <c r="K67" s="111"/>
    </row>
    <row r="68" spans="1:11" x14ac:dyDescent="0.25">
      <c r="J68" s="111"/>
      <c r="K68" s="111"/>
    </row>
    <row r="69" spans="1:11" x14ac:dyDescent="0.25">
      <c r="J69" s="111"/>
      <c r="K69" s="111"/>
    </row>
    <row r="70" spans="1:11" x14ac:dyDescent="0.25">
      <c r="J70" s="111"/>
      <c r="K70" s="111"/>
    </row>
    <row r="71" spans="1:11" x14ac:dyDescent="0.25">
      <c r="J71" s="111"/>
      <c r="K71" s="111"/>
    </row>
  </sheetData>
  <sheetProtection algorithmName="SHA-512" hashValue="MBYJN3GQJqRXSGHgC1vBXUGm0IIb0ivjRWIaQWby5sSt5kf4Vd+rOrcsBIIamwyc0nxXEw+MewnrTOSdwUL3fQ==" saltValue="056Km8BQnI5PcvVlX2vUrQ==" spinCount="100000" sheet="1" objects="1" scenarios="1"/>
  <mergeCells count="17">
    <mergeCell ref="J42:K49"/>
    <mergeCell ref="J55:K66"/>
    <mergeCell ref="H2:K3"/>
    <mergeCell ref="H1:K1"/>
    <mergeCell ref="J4:K18"/>
    <mergeCell ref="J51:K51"/>
    <mergeCell ref="J20:K31"/>
    <mergeCell ref="J33:K38"/>
    <mergeCell ref="F53:F54"/>
    <mergeCell ref="A1:F1"/>
    <mergeCell ref="A41:B41"/>
    <mergeCell ref="B50:F50"/>
    <mergeCell ref="A53:A54"/>
    <mergeCell ref="B53:B54"/>
    <mergeCell ref="C53:C54"/>
    <mergeCell ref="D53:D54"/>
    <mergeCell ref="E53:E54"/>
  </mergeCells>
  <conditionalFormatting sqref="C51">
    <cfRule type="cellIs" dxfId="56" priority="3" operator="lessThan">
      <formula>0</formula>
    </cfRule>
  </conditionalFormatting>
  <conditionalFormatting sqref="D55:D66">
    <cfRule type="cellIs" dxfId="55" priority="6" operator="greaterThan">
      <formula>$E$55</formula>
    </cfRule>
    <cfRule type="cellIs" dxfId="54" priority="7" operator="lessThan">
      <formula>$E$55</formula>
    </cfRule>
  </conditionalFormatting>
  <conditionalFormatting sqref="F55:F66">
    <cfRule type="cellIs" dxfId="53" priority="1" operator="lessThan">
      <formula>10</formula>
    </cfRule>
    <cfRule type="cellIs" dxfId="52" priority="4" operator="lessThan">
      <formula>100</formula>
    </cfRule>
    <cfRule type="cellIs" dxfId="51" priority="5" operator="greaterThan">
      <formula>100</formula>
    </cfRule>
  </conditionalFormatting>
  <pageMargins left="0.25" right="0.25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F188D-CAD8-4DAB-BFFB-D5E1031BD2CF}">
  <sheetPr>
    <pageSetUpPr fitToPage="1"/>
  </sheetPr>
  <dimension ref="A1:M72"/>
  <sheetViews>
    <sheetView zoomScaleNormal="100" workbookViewId="0">
      <selection activeCell="B48" sqref="A48:B48"/>
    </sheetView>
  </sheetViews>
  <sheetFormatPr baseColWidth="10" defaultRowHeight="15" x14ac:dyDescent="0.25"/>
  <cols>
    <col min="1" max="1" width="36.28515625" customWidth="1"/>
    <col min="2" max="2" width="15.140625" customWidth="1"/>
    <col min="3" max="3" width="16.7109375" bestFit="1" customWidth="1"/>
    <col min="4" max="4" width="19.5703125" customWidth="1"/>
    <col min="5" max="5" width="18.5703125" customWidth="1"/>
    <col min="6" max="6" width="20.85546875" bestFit="1" customWidth="1"/>
    <col min="7" max="7" width="3.7109375" customWidth="1"/>
    <col min="8" max="8" width="5.140625" customWidth="1"/>
    <col min="9" max="9" width="2.140625" customWidth="1"/>
  </cols>
  <sheetData>
    <row r="1" spans="1:13" ht="39.75" customHeight="1" thickBot="1" x14ac:dyDescent="0.3">
      <c r="A1" s="118" t="s">
        <v>29</v>
      </c>
      <c r="B1" s="119"/>
      <c r="C1" s="119"/>
      <c r="D1" s="119"/>
      <c r="E1" s="119"/>
      <c r="F1" s="120"/>
      <c r="H1" s="131" t="s">
        <v>55</v>
      </c>
      <c r="I1" s="131"/>
      <c r="J1" s="131"/>
      <c r="K1" s="131"/>
    </row>
    <row r="2" spans="1:13" ht="15" customHeight="1" x14ac:dyDescent="0.25">
      <c r="A2" s="79"/>
      <c r="B2" s="80" t="s">
        <v>27</v>
      </c>
      <c r="C2" s="80"/>
      <c r="D2" s="80"/>
      <c r="E2" s="80"/>
      <c r="F2" s="81"/>
      <c r="H2" s="129" t="s">
        <v>48</v>
      </c>
      <c r="I2" s="129"/>
      <c r="J2" s="129"/>
      <c r="K2" s="129"/>
    </row>
    <row r="3" spans="1:13" ht="15" customHeight="1" x14ac:dyDescent="0.25">
      <c r="A3" s="1" t="s">
        <v>25</v>
      </c>
      <c r="B3" s="26" t="s">
        <v>15</v>
      </c>
      <c r="C3" s="2"/>
      <c r="D3" s="54" t="s">
        <v>1</v>
      </c>
      <c r="E3" s="55" t="s">
        <v>0</v>
      </c>
      <c r="F3" s="3"/>
      <c r="H3" s="129"/>
      <c r="I3" s="129"/>
      <c r="J3" s="129"/>
      <c r="K3" s="129"/>
    </row>
    <row r="4" spans="1:13" ht="15" customHeight="1" x14ac:dyDescent="0.25">
      <c r="A4" s="63"/>
      <c r="B4" s="64"/>
      <c r="C4" s="51" t="s">
        <v>16</v>
      </c>
      <c r="D4" s="49">
        <v>0</v>
      </c>
      <c r="E4" s="99">
        <f t="shared" ref="E4:E17" si="0">D4*12</f>
        <v>0</v>
      </c>
      <c r="F4" s="53" t="s">
        <v>16</v>
      </c>
      <c r="H4" s="27"/>
      <c r="I4" s="27"/>
      <c r="J4" s="128" t="s">
        <v>54</v>
      </c>
      <c r="K4" s="128"/>
      <c r="L4" s="113"/>
      <c r="M4" s="113"/>
    </row>
    <row r="5" spans="1:13" ht="15" customHeight="1" x14ac:dyDescent="0.25">
      <c r="A5" s="63"/>
      <c r="B5" s="64"/>
      <c r="C5" s="51" t="s">
        <v>16</v>
      </c>
      <c r="D5" s="49">
        <v>0</v>
      </c>
      <c r="E5" s="99">
        <f t="shared" si="0"/>
        <v>0</v>
      </c>
      <c r="F5" s="53" t="s">
        <v>16</v>
      </c>
      <c r="I5" s="27"/>
      <c r="J5" s="128"/>
      <c r="K5" s="128"/>
      <c r="L5" s="113"/>
      <c r="M5" s="113"/>
    </row>
    <row r="6" spans="1:13" ht="15" customHeight="1" x14ac:dyDescent="0.25">
      <c r="A6" s="63"/>
      <c r="B6" s="64"/>
      <c r="C6" s="51" t="s">
        <v>16</v>
      </c>
      <c r="D6" s="49">
        <v>0</v>
      </c>
      <c r="E6" s="99">
        <f t="shared" si="0"/>
        <v>0</v>
      </c>
      <c r="F6" s="53" t="s">
        <v>16</v>
      </c>
      <c r="I6" s="27"/>
      <c r="J6" s="128"/>
      <c r="K6" s="128"/>
      <c r="L6" s="113"/>
      <c r="M6" s="113"/>
    </row>
    <row r="7" spans="1:13" ht="15" customHeight="1" x14ac:dyDescent="0.25">
      <c r="A7" s="63"/>
      <c r="B7" s="64"/>
      <c r="C7" s="51" t="s">
        <v>16</v>
      </c>
      <c r="D7" s="49">
        <v>0</v>
      </c>
      <c r="E7" s="99">
        <f>D7*12</f>
        <v>0</v>
      </c>
      <c r="F7" s="53" t="s">
        <v>16</v>
      </c>
      <c r="I7" s="27"/>
      <c r="J7" s="128"/>
      <c r="K7" s="128"/>
      <c r="L7" s="113"/>
      <c r="M7" s="113"/>
    </row>
    <row r="8" spans="1:13" ht="15" customHeight="1" x14ac:dyDescent="0.25">
      <c r="A8" s="63"/>
      <c r="B8" s="64"/>
      <c r="C8" s="51" t="s">
        <v>16</v>
      </c>
      <c r="D8" s="49">
        <v>0</v>
      </c>
      <c r="E8" s="99">
        <f>D8*12</f>
        <v>0</v>
      </c>
      <c r="F8" s="53" t="s">
        <v>16</v>
      </c>
      <c r="I8" s="27"/>
      <c r="J8" s="128"/>
      <c r="K8" s="128"/>
      <c r="L8" s="113"/>
      <c r="M8" s="113"/>
    </row>
    <row r="9" spans="1:13" ht="15" customHeight="1" x14ac:dyDescent="0.25">
      <c r="A9" s="63"/>
      <c r="B9" s="64"/>
      <c r="C9" s="51" t="s">
        <v>16</v>
      </c>
      <c r="D9" s="49">
        <v>0</v>
      </c>
      <c r="E9" s="99">
        <f t="shared" si="0"/>
        <v>0</v>
      </c>
      <c r="F9" s="53" t="s">
        <v>16</v>
      </c>
      <c r="I9" s="27"/>
      <c r="J9" s="128"/>
      <c r="K9" s="128"/>
      <c r="L9" s="113"/>
      <c r="M9" s="113"/>
    </row>
    <row r="10" spans="1:13" ht="15" customHeight="1" x14ac:dyDescent="0.25">
      <c r="A10" s="63"/>
      <c r="B10" s="64"/>
      <c r="C10" s="51" t="s">
        <v>16</v>
      </c>
      <c r="D10" s="49">
        <v>0</v>
      </c>
      <c r="E10" s="99">
        <f t="shared" si="0"/>
        <v>0</v>
      </c>
      <c r="F10" s="53" t="s">
        <v>16</v>
      </c>
      <c r="I10" s="27"/>
      <c r="J10" s="128"/>
      <c r="K10" s="128"/>
      <c r="L10" s="113"/>
      <c r="M10" s="113"/>
    </row>
    <row r="11" spans="1:13" ht="15" customHeight="1" x14ac:dyDescent="0.25">
      <c r="A11" s="63"/>
      <c r="B11" s="64"/>
      <c r="C11" s="51" t="s">
        <v>16</v>
      </c>
      <c r="D11" s="49">
        <v>0</v>
      </c>
      <c r="E11" s="99">
        <f t="shared" si="0"/>
        <v>0</v>
      </c>
      <c r="F11" s="53" t="s">
        <v>16</v>
      </c>
      <c r="I11" s="27"/>
      <c r="J11" s="128"/>
      <c r="K11" s="128"/>
      <c r="L11" s="113"/>
      <c r="M11" s="113"/>
    </row>
    <row r="12" spans="1:13" ht="15" customHeight="1" x14ac:dyDescent="0.25">
      <c r="A12" s="63"/>
      <c r="B12" s="64"/>
      <c r="C12" s="51" t="s">
        <v>16</v>
      </c>
      <c r="D12" s="49">
        <v>0</v>
      </c>
      <c r="E12" s="99">
        <f t="shared" si="0"/>
        <v>0</v>
      </c>
      <c r="F12" s="53" t="s">
        <v>16</v>
      </c>
      <c r="I12" s="27"/>
      <c r="J12" s="128"/>
      <c r="K12" s="128"/>
      <c r="L12" s="113"/>
      <c r="M12" s="113"/>
    </row>
    <row r="13" spans="1:13" ht="15" customHeight="1" x14ac:dyDescent="0.25">
      <c r="A13" s="63"/>
      <c r="B13" s="63"/>
      <c r="C13" s="51" t="s">
        <v>16</v>
      </c>
      <c r="D13" s="49">
        <v>0</v>
      </c>
      <c r="E13" s="99">
        <f>D13*12</f>
        <v>0</v>
      </c>
      <c r="F13" s="53" t="s">
        <v>16</v>
      </c>
      <c r="I13" s="27"/>
      <c r="J13" s="128"/>
      <c r="K13" s="128"/>
      <c r="L13" s="113"/>
      <c r="M13" s="113"/>
    </row>
    <row r="14" spans="1:13" ht="15" customHeight="1" x14ac:dyDescent="0.25">
      <c r="A14" s="63"/>
      <c r="B14" s="63"/>
      <c r="C14" s="52" t="s">
        <v>16</v>
      </c>
      <c r="D14" s="49">
        <v>0</v>
      </c>
      <c r="E14" s="99">
        <f t="shared" si="0"/>
        <v>0</v>
      </c>
      <c r="F14" s="53" t="s">
        <v>16</v>
      </c>
      <c r="I14" s="27"/>
      <c r="J14" s="128"/>
      <c r="K14" s="128"/>
      <c r="L14" s="113"/>
      <c r="M14" s="113"/>
    </row>
    <row r="15" spans="1:13" ht="15" customHeight="1" x14ac:dyDescent="0.25">
      <c r="A15" s="63"/>
      <c r="B15" s="65"/>
      <c r="C15" s="51" t="s">
        <v>16</v>
      </c>
      <c r="D15" s="49">
        <v>0</v>
      </c>
      <c r="E15" s="99">
        <f t="shared" si="0"/>
        <v>0</v>
      </c>
      <c r="F15" s="31" t="s">
        <v>0</v>
      </c>
      <c r="I15" s="27"/>
      <c r="J15" s="128"/>
      <c r="K15" s="128"/>
      <c r="L15" s="113"/>
      <c r="M15" s="113"/>
    </row>
    <row r="16" spans="1:13" ht="15" customHeight="1" x14ac:dyDescent="0.25">
      <c r="A16" s="63"/>
      <c r="B16" s="64"/>
      <c r="C16" s="51" t="s">
        <v>16</v>
      </c>
      <c r="D16" s="49">
        <v>0</v>
      </c>
      <c r="E16" s="99">
        <f t="shared" si="0"/>
        <v>0</v>
      </c>
      <c r="F16" s="32">
        <f>SUM(E4:E18)</f>
        <v>0</v>
      </c>
      <c r="I16" s="27"/>
      <c r="J16" s="128"/>
      <c r="K16" s="128"/>
      <c r="L16" s="113"/>
      <c r="M16" s="113"/>
    </row>
    <row r="17" spans="1:13" ht="15" customHeight="1" x14ac:dyDescent="0.25">
      <c r="A17" s="63"/>
      <c r="B17" s="64"/>
      <c r="C17" s="51" t="s">
        <v>16</v>
      </c>
      <c r="D17" s="49">
        <v>0</v>
      </c>
      <c r="E17" s="99">
        <f t="shared" si="0"/>
        <v>0</v>
      </c>
      <c r="F17" s="25" t="s">
        <v>45</v>
      </c>
      <c r="I17" s="27"/>
      <c r="J17" s="128"/>
      <c r="K17" s="128"/>
      <c r="L17" s="113"/>
      <c r="M17" s="113"/>
    </row>
    <row r="18" spans="1:13" ht="15" customHeight="1" x14ac:dyDescent="0.25">
      <c r="A18" s="63"/>
      <c r="B18" s="65"/>
      <c r="C18" s="51" t="s">
        <v>16</v>
      </c>
      <c r="D18" s="50">
        <v>0</v>
      </c>
      <c r="E18" s="99">
        <f>D18*12</f>
        <v>0</v>
      </c>
      <c r="F18" s="38">
        <f>SUM(D4:D18)</f>
        <v>0</v>
      </c>
      <c r="H18" s="27"/>
      <c r="I18" s="27"/>
      <c r="J18" s="128"/>
      <c r="K18" s="128"/>
      <c r="L18" s="113"/>
      <c r="M18" s="113"/>
    </row>
    <row r="19" spans="1:13" ht="15" customHeight="1" x14ac:dyDescent="0.25">
      <c r="A19" s="33"/>
      <c r="B19" s="34"/>
      <c r="C19" s="35" t="s">
        <v>20</v>
      </c>
      <c r="D19" s="54" t="s">
        <v>1</v>
      </c>
      <c r="E19" s="86" t="s">
        <v>37</v>
      </c>
      <c r="F19" s="86"/>
    </row>
    <row r="20" spans="1:13" ht="15" customHeight="1" x14ac:dyDescent="0.25">
      <c r="A20" s="84" t="s">
        <v>36</v>
      </c>
      <c r="B20" s="98" t="s">
        <v>16</v>
      </c>
      <c r="C20" s="85">
        <v>1</v>
      </c>
      <c r="D20" s="88">
        <f>E20/12</f>
        <v>4.5883333333333338</v>
      </c>
      <c r="E20" s="115">
        <v>55.06</v>
      </c>
      <c r="F20" s="94" t="s">
        <v>16</v>
      </c>
      <c r="H20" s="27"/>
      <c r="I20" s="27"/>
      <c r="J20" s="128" t="s">
        <v>49</v>
      </c>
      <c r="K20" s="128"/>
    </row>
    <row r="21" spans="1:13" ht="15" customHeight="1" x14ac:dyDescent="0.25">
      <c r="A21" s="84" t="s">
        <v>36</v>
      </c>
      <c r="B21" s="98" t="s">
        <v>16</v>
      </c>
      <c r="C21" s="85">
        <v>4</v>
      </c>
      <c r="D21" s="88">
        <f t="shared" ref="D21:D23" si="1">E21/12</f>
        <v>4.5883333333333338</v>
      </c>
      <c r="E21" s="115">
        <v>55.06</v>
      </c>
      <c r="F21" s="94" t="s">
        <v>16</v>
      </c>
      <c r="I21" s="27"/>
      <c r="J21" s="128"/>
      <c r="K21" s="128"/>
    </row>
    <row r="22" spans="1:13" ht="15" customHeight="1" x14ac:dyDescent="0.25">
      <c r="A22" s="84" t="s">
        <v>36</v>
      </c>
      <c r="B22" s="98" t="s">
        <v>16</v>
      </c>
      <c r="C22" s="85">
        <v>7</v>
      </c>
      <c r="D22" s="88">
        <f t="shared" si="1"/>
        <v>4.5883333333333338</v>
      </c>
      <c r="E22" s="115">
        <v>55.06</v>
      </c>
      <c r="F22" s="94" t="s">
        <v>16</v>
      </c>
      <c r="I22" s="27"/>
      <c r="J22" s="128"/>
      <c r="K22" s="128"/>
    </row>
    <row r="23" spans="1:13" ht="15" customHeight="1" x14ac:dyDescent="0.25">
      <c r="A23" s="84" t="s">
        <v>36</v>
      </c>
      <c r="B23" s="98" t="s">
        <v>16</v>
      </c>
      <c r="C23" s="85">
        <v>10</v>
      </c>
      <c r="D23" s="88">
        <f t="shared" si="1"/>
        <v>4.5883333333333338</v>
      </c>
      <c r="E23" s="115">
        <v>55.06</v>
      </c>
      <c r="F23" s="94" t="s">
        <v>16</v>
      </c>
      <c r="H23" s="27"/>
      <c r="I23" s="27"/>
      <c r="J23" s="128"/>
      <c r="K23" s="128"/>
    </row>
    <row r="24" spans="1:13" ht="15" customHeight="1" x14ac:dyDescent="0.25">
      <c r="A24" s="33" t="s">
        <v>26</v>
      </c>
      <c r="B24" s="34" t="s">
        <v>15</v>
      </c>
      <c r="C24" s="35" t="s">
        <v>20</v>
      </c>
      <c r="D24" s="54" t="s">
        <v>1</v>
      </c>
      <c r="E24" s="55" t="s">
        <v>0</v>
      </c>
      <c r="F24" s="86"/>
    </row>
    <row r="25" spans="1:13" ht="15" customHeight="1" x14ac:dyDescent="0.25">
      <c r="A25" s="87"/>
      <c r="B25" s="87"/>
      <c r="C25" s="100"/>
      <c r="D25" s="47">
        <f>E25/12</f>
        <v>0</v>
      </c>
      <c r="E25" s="43">
        <v>0</v>
      </c>
      <c r="F25" s="53" t="s">
        <v>16</v>
      </c>
      <c r="H25" s="27"/>
      <c r="I25" s="27"/>
      <c r="J25" s="128" t="s">
        <v>53</v>
      </c>
      <c r="K25" s="128"/>
    </row>
    <row r="26" spans="1:13" ht="15" customHeight="1" x14ac:dyDescent="0.25">
      <c r="A26" s="87"/>
      <c r="B26" s="65"/>
      <c r="C26" s="66"/>
      <c r="D26" s="47">
        <f>E26/12</f>
        <v>0</v>
      </c>
      <c r="E26" s="43">
        <v>0</v>
      </c>
      <c r="F26" s="53" t="s">
        <v>16</v>
      </c>
      <c r="I26" s="27"/>
      <c r="J26" s="128"/>
      <c r="K26" s="128"/>
    </row>
    <row r="27" spans="1:13" ht="15" customHeight="1" x14ac:dyDescent="0.25">
      <c r="A27" s="87"/>
      <c r="B27" s="64"/>
      <c r="C27" s="66"/>
      <c r="D27" s="47">
        <f t="shared" ref="D27" si="2">E27/12</f>
        <v>0</v>
      </c>
      <c r="E27" s="43">
        <v>0</v>
      </c>
      <c r="F27" s="53" t="s">
        <v>16</v>
      </c>
      <c r="I27" s="27"/>
      <c r="J27" s="128"/>
      <c r="K27" s="128"/>
    </row>
    <row r="28" spans="1:13" ht="15" customHeight="1" x14ac:dyDescent="0.25">
      <c r="A28" s="87"/>
      <c r="B28" s="65"/>
      <c r="C28" s="66"/>
      <c r="D28" s="47">
        <f>E28/12</f>
        <v>0</v>
      </c>
      <c r="E28" s="43">
        <v>0</v>
      </c>
      <c r="F28" s="53" t="s">
        <v>16</v>
      </c>
      <c r="I28" s="27"/>
      <c r="J28" s="128"/>
      <c r="K28" s="128"/>
    </row>
    <row r="29" spans="1:13" ht="15" customHeight="1" x14ac:dyDescent="0.25">
      <c r="A29" s="87"/>
      <c r="B29" s="64"/>
      <c r="C29" s="66"/>
      <c r="D29" s="47">
        <f>E29/12</f>
        <v>0</v>
      </c>
      <c r="E29" s="43">
        <v>0</v>
      </c>
      <c r="F29" s="53" t="s">
        <v>16</v>
      </c>
      <c r="I29" s="27"/>
      <c r="J29" s="128"/>
      <c r="K29" s="128"/>
    </row>
    <row r="30" spans="1:13" ht="15" customHeight="1" x14ac:dyDescent="0.25">
      <c r="A30" s="63"/>
      <c r="B30" s="64"/>
      <c r="C30" s="66"/>
      <c r="D30" s="47">
        <f t="shared" ref="D30:D36" si="3">E30/12</f>
        <v>0</v>
      </c>
      <c r="E30" s="43">
        <v>0</v>
      </c>
      <c r="F30" s="53" t="s">
        <v>16</v>
      </c>
      <c r="I30" s="27"/>
      <c r="J30" s="128"/>
      <c r="K30" s="128"/>
    </row>
    <row r="31" spans="1:13" ht="15" customHeight="1" x14ac:dyDescent="0.25">
      <c r="A31" s="63"/>
      <c r="B31" s="63"/>
      <c r="C31" s="66"/>
      <c r="D31" s="47">
        <f t="shared" si="3"/>
        <v>0</v>
      </c>
      <c r="E31" s="43">
        <v>0</v>
      </c>
      <c r="F31" s="53" t="s">
        <v>16</v>
      </c>
      <c r="I31" s="27"/>
      <c r="J31" s="128"/>
      <c r="K31" s="128"/>
    </row>
    <row r="32" spans="1:13" ht="15" customHeight="1" x14ac:dyDescent="0.25">
      <c r="A32" s="63"/>
      <c r="B32" s="63"/>
      <c r="C32" s="66"/>
      <c r="D32" s="47">
        <f t="shared" si="3"/>
        <v>0</v>
      </c>
      <c r="E32" s="43">
        <v>0</v>
      </c>
      <c r="F32" s="53" t="s">
        <v>16</v>
      </c>
      <c r="I32" s="27"/>
      <c r="J32" s="128"/>
      <c r="K32" s="128"/>
    </row>
    <row r="33" spans="1:11" ht="15" customHeight="1" x14ac:dyDescent="0.25">
      <c r="A33" s="63"/>
      <c r="B33" s="63"/>
      <c r="C33" s="66"/>
      <c r="D33" s="47">
        <f t="shared" si="3"/>
        <v>0</v>
      </c>
      <c r="E33" s="43">
        <v>0</v>
      </c>
      <c r="F33" s="5" t="s">
        <v>0</v>
      </c>
      <c r="I33" s="27"/>
      <c r="J33" s="128"/>
      <c r="K33" s="128"/>
    </row>
    <row r="34" spans="1:11" ht="15" customHeight="1" x14ac:dyDescent="0.25">
      <c r="A34" s="63"/>
      <c r="B34" s="63"/>
      <c r="C34" s="66"/>
      <c r="D34" s="47">
        <f t="shared" si="3"/>
        <v>0</v>
      </c>
      <c r="E34" s="43">
        <v>0</v>
      </c>
      <c r="F34" s="32">
        <f>SUM(E24:E36)</f>
        <v>0</v>
      </c>
      <c r="I34" s="27"/>
      <c r="J34" s="128"/>
      <c r="K34" s="128"/>
    </row>
    <row r="35" spans="1:11" ht="15" customHeight="1" x14ac:dyDescent="0.25">
      <c r="A35" s="63"/>
      <c r="B35" s="63"/>
      <c r="C35" s="66"/>
      <c r="D35" s="47">
        <f t="shared" si="3"/>
        <v>0</v>
      </c>
      <c r="E35" s="43">
        <v>0</v>
      </c>
      <c r="F35" s="4" t="s">
        <v>19</v>
      </c>
      <c r="I35" s="27"/>
      <c r="J35" s="128"/>
      <c r="K35" s="128"/>
    </row>
    <row r="36" spans="1:11" ht="15" customHeight="1" x14ac:dyDescent="0.25">
      <c r="A36" s="63"/>
      <c r="B36" s="63"/>
      <c r="C36" s="66"/>
      <c r="D36" s="47">
        <f t="shared" si="3"/>
        <v>0</v>
      </c>
      <c r="E36" s="44">
        <v>0</v>
      </c>
      <c r="F36" s="40">
        <f>SUM(D20:D36)</f>
        <v>18.353333333333335</v>
      </c>
      <c r="H36" s="27"/>
      <c r="I36" s="27"/>
      <c r="J36" s="128"/>
      <c r="K36" s="128"/>
    </row>
    <row r="37" spans="1:11" ht="15" customHeight="1" x14ac:dyDescent="0.25">
      <c r="A37" s="28" t="s">
        <v>17</v>
      </c>
      <c r="B37" s="29" t="s">
        <v>14</v>
      </c>
      <c r="C37" s="93" t="s">
        <v>13</v>
      </c>
      <c r="D37" s="54" t="s">
        <v>1</v>
      </c>
      <c r="E37" s="55" t="s">
        <v>0</v>
      </c>
      <c r="F37" s="30" t="s">
        <v>18</v>
      </c>
    </row>
    <row r="38" spans="1:11" ht="15" customHeight="1" x14ac:dyDescent="0.25">
      <c r="A38" s="63"/>
      <c r="B38" s="68"/>
      <c r="C38" s="108"/>
      <c r="D38" s="71">
        <v>0</v>
      </c>
      <c r="E38" s="75">
        <f>D38*12</f>
        <v>0</v>
      </c>
      <c r="F38" s="63"/>
      <c r="H38" s="27"/>
      <c r="I38" s="27"/>
      <c r="J38" s="128" t="s">
        <v>52</v>
      </c>
      <c r="K38" s="128"/>
    </row>
    <row r="39" spans="1:11" ht="15" customHeight="1" x14ac:dyDescent="0.25">
      <c r="A39" s="63"/>
      <c r="B39" s="70"/>
      <c r="C39" s="108"/>
      <c r="D39" s="71">
        <v>0</v>
      </c>
      <c r="E39" s="75">
        <f>D39*12</f>
        <v>0</v>
      </c>
      <c r="F39" s="63"/>
      <c r="I39" s="27"/>
      <c r="J39" s="128"/>
      <c r="K39" s="128"/>
    </row>
    <row r="40" spans="1:11" ht="15" customHeight="1" x14ac:dyDescent="0.25">
      <c r="A40" s="63"/>
      <c r="B40" s="68"/>
      <c r="C40" s="108"/>
      <c r="D40" s="71">
        <v>0</v>
      </c>
      <c r="E40" s="75">
        <f>D40*12</f>
        <v>0</v>
      </c>
      <c r="F40" s="63"/>
      <c r="I40" s="27"/>
      <c r="J40" s="128"/>
      <c r="K40" s="128"/>
    </row>
    <row r="41" spans="1:11" ht="15" customHeight="1" x14ac:dyDescent="0.25">
      <c r="A41" s="63"/>
      <c r="B41" s="68"/>
      <c r="C41" s="108"/>
      <c r="D41" s="72">
        <v>0</v>
      </c>
      <c r="E41" s="75">
        <f>D41*12</f>
        <v>0</v>
      </c>
      <c r="F41" s="63"/>
      <c r="I41" s="27"/>
      <c r="J41" s="128"/>
      <c r="K41" s="128"/>
    </row>
    <row r="42" spans="1:11" ht="15" customHeight="1" x14ac:dyDescent="0.25">
      <c r="A42" s="63"/>
      <c r="B42" s="68"/>
      <c r="C42" s="108"/>
      <c r="D42" s="73">
        <v>0</v>
      </c>
      <c r="E42" s="75">
        <f t="shared" ref="E42:E43" si="4">D42*12</f>
        <v>0</v>
      </c>
      <c r="F42" s="74"/>
      <c r="I42" s="27"/>
      <c r="J42" s="128"/>
      <c r="K42" s="128"/>
    </row>
    <row r="43" spans="1:11" ht="15" customHeight="1" x14ac:dyDescent="0.25">
      <c r="A43" s="63"/>
      <c r="B43" s="63"/>
      <c r="C43" s="109"/>
      <c r="D43" s="69">
        <v>0</v>
      </c>
      <c r="E43" s="75">
        <f t="shared" si="4"/>
        <v>0</v>
      </c>
      <c r="F43" s="63"/>
      <c r="H43" s="27"/>
      <c r="I43" s="27"/>
      <c r="J43" s="128"/>
      <c r="K43" s="128"/>
    </row>
    <row r="44" spans="1:11" ht="15" customHeight="1" x14ac:dyDescent="0.25">
      <c r="A44" s="36"/>
      <c r="B44" s="56"/>
      <c r="C44" s="110"/>
      <c r="D44" s="58"/>
      <c r="E44" s="59"/>
      <c r="F44" s="4" t="s">
        <v>39</v>
      </c>
    </row>
    <row r="45" spans="1:11" ht="15" customHeight="1" thickBot="1" x14ac:dyDescent="0.3">
      <c r="A45" s="60"/>
      <c r="B45" s="56"/>
      <c r="C45" s="82" t="s">
        <v>24</v>
      </c>
      <c r="D45" s="61"/>
      <c r="E45" s="62"/>
      <c r="F45" s="6">
        <f>SUM(D38:D43)</f>
        <v>0</v>
      </c>
    </row>
    <row r="46" spans="1:11" ht="24" thickBot="1" x14ac:dyDescent="0.35">
      <c r="A46" s="121" t="s">
        <v>2</v>
      </c>
      <c r="B46" s="122"/>
      <c r="C46" s="7" t="s">
        <v>3</v>
      </c>
      <c r="D46" s="8">
        <f>SUM(D4:D45)</f>
        <v>18.353333333333335</v>
      </c>
      <c r="E46" s="9" t="s">
        <v>4</v>
      </c>
      <c r="F46" s="83">
        <f>F45+F18</f>
        <v>0</v>
      </c>
    </row>
    <row r="47" spans="1:11" ht="15" customHeight="1" x14ac:dyDescent="0.25">
      <c r="A47" s="76" t="s">
        <v>22</v>
      </c>
      <c r="B47" s="76" t="s">
        <v>21</v>
      </c>
      <c r="C47" s="76"/>
      <c r="D47" s="76"/>
      <c r="E47" s="76"/>
      <c r="F47" s="76"/>
      <c r="H47" s="27"/>
      <c r="I47" s="27"/>
      <c r="J47" s="128" t="s">
        <v>51</v>
      </c>
      <c r="K47" s="128"/>
    </row>
    <row r="48" spans="1:11" x14ac:dyDescent="0.25">
      <c r="A48" s="63"/>
      <c r="B48" s="114"/>
      <c r="C48" s="36" t="s">
        <v>16</v>
      </c>
      <c r="D48" s="36" t="s">
        <v>16</v>
      </c>
      <c r="E48" s="36"/>
      <c r="F48" s="36"/>
      <c r="I48" s="27"/>
      <c r="J48" s="128"/>
      <c r="K48" s="128"/>
    </row>
    <row r="49" spans="1:11" x14ac:dyDescent="0.25">
      <c r="A49" s="63"/>
      <c r="B49" s="114"/>
      <c r="C49" s="36" t="s">
        <v>16</v>
      </c>
      <c r="D49" s="36" t="s">
        <v>16</v>
      </c>
      <c r="E49" s="36"/>
      <c r="F49" s="36"/>
      <c r="I49" s="27"/>
      <c r="J49" s="128"/>
      <c r="K49" s="128"/>
    </row>
    <row r="50" spans="1:11" x14ac:dyDescent="0.25">
      <c r="A50" s="63"/>
      <c r="B50" s="114"/>
      <c r="C50" s="36" t="s">
        <v>16</v>
      </c>
      <c r="D50" s="36"/>
      <c r="E50" s="36"/>
      <c r="F50" s="36"/>
      <c r="I50" s="27"/>
      <c r="J50" s="128"/>
      <c r="K50" s="128"/>
    </row>
    <row r="51" spans="1:11" x14ac:dyDescent="0.25">
      <c r="A51" s="63"/>
      <c r="B51" s="114"/>
      <c r="C51" s="36" t="s">
        <v>16</v>
      </c>
      <c r="D51" s="36"/>
      <c r="E51" s="36"/>
      <c r="F51" s="36"/>
      <c r="I51" s="27"/>
      <c r="J51" s="128"/>
      <c r="K51" s="128"/>
    </row>
    <row r="52" spans="1:11" x14ac:dyDescent="0.25">
      <c r="A52" s="63"/>
      <c r="B52" s="114"/>
      <c r="C52" s="36" t="s">
        <v>16</v>
      </c>
      <c r="D52" s="36"/>
      <c r="E52" s="36"/>
      <c r="F52" s="36"/>
      <c r="I52" s="27"/>
      <c r="J52" s="128"/>
      <c r="K52" s="128"/>
    </row>
    <row r="53" spans="1:11" x14ac:dyDescent="0.25">
      <c r="A53" s="63"/>
      <c r="B53" s="114"/>
      <c r="C53" s="36" t="s">
        <v>16</v>
      </c>
      <c r="D53" s="36"/>
      <c r="E53" s="36"/>
      <c r="F53" s="36"/>
      <c r="I53" s="27"/>
      <c r="J53" s="128"/>
      <c r="K53" s="128"/>
    </row>
    <row r="54" spans="1:11" x14ac:dyDescent="0.25">
      <c r="A54" s="63"/>
      <c r="B54" s="42"/>
      <c r="C54" s="36" t="s">
        <v>16</v>
      </c>
      <c r="D54" s="36"/>
      <c r="E54" s="36"/>
      <c r="F54" s="36"/>
      <c r="H54" s="27"/>
      <c r="I54" s="27"/>
      <c r="J54" s="128"/>
      <c r="K54" s="128"/>
    </row>
    <row r="55" spans="1:11" ht="19.5" thickBot="1" x14ac:dyDescent="0.3">
      <c r="A55" s="77" t="s">
        <v>5</v>
      </c>
      <c r="B55" s="123">
        <f>SUM(B48:B54)</f>
        <v>0</v>
      </c>
      <c r="C55" s="123"/>
      <c r="D55" s="123"/>
      <c r="E55" s="123"/>
      <c r="F55" s="123"/>
    </row>
    <row r="56" spans="1:11" ht="27.75" customHeight="1" thickBot="1" x14ac:dyDescent="0.35">
      <c r="A56" s="10" t="s">
        <v>6</v>
      </c>
      <c r="B56" s="78" t="s">
        <v>23</v>
      </c>
      <c r="C56" s="11">
        <f>B55-D56</f>
        <v>-18.353333333333335</v>
      </c>
      <c r="D56" s="12">
        <f>D46</f>
        <v>18.353333333333335</v>
      </c>
      <c r="E56" s="12"/>
      <c r="F56" s="12"/>
      <c r="I56" s="27"/>
      <c r="J56" s="128" t="s">
        <v>75</v>
      </c>
      <c r="K56" s="128"/>
    </row>
    <row r="57" spans="1:11" ht="15.75" thickBot="1" x14ac:dyDescent="0.3"/>
    <row r="58" spans="1:11" x14ac:dyDescent="0.25">
      <c r="A58" s="124" t="s">
        <v>7</v>
      </c>
      <c r="B58" s="126" t="s">
        <v>28</v>
      </c>
      <c r="C58" s="126" t="s">
        <v>8</v>
      </c>
      <c r="D58" s="126" t="s">
        <v>9</v>
      </c>
      <c r="E58" s="126" t="s">
        <v>10</v>
      </c>
      <c r="F58" s="116" t="s">
        <v>11</v>
      </c>
    </row>
    <row r="59" spans="1:11" ht="15.75" thickBot="1" x14ac:dyDescent="0.3">
      <c r="A59" s="125"/>
      <c r="B59" s="127"/>
      <c r="C59" s="127"/>
      <c r="D59" s="127"/>
      <c r="E59" s="127"/>
      <c r="F59" s="117"/>
    </row>
    <row r="60" spans="1:11" x14ac:dyDescent="0.25">
      <c r="A60" s="13">
        <v>42736</v>
      </c>
      <c r="B60" s="14">
        <f>SUMIF(C20:C36,"1",E20:E36)</f>
        <v>55.06</v>
      </c>
      <c r="C60" s="15">
        <f>F46</f>
        <v>0</v>
      </c>
      <c r="D60" s="89">
        <f>SUM(C60,B60)</f>
        <v>55.06</v>
      </c>
      <c r="E60" s="102">
        <f>VALUE(B55)</f>
        <v>0</v>
      </c>
      <c r="F60" s="95">
        <f>SUM(E60-D60)</f>
        <v>-55.06</v>
      </c>
      <c r="H60" s="27"/>
      <c r="I60" s="27"/>
      <c r="J60" s="128" t="s">
        <v>50</v>
      </c>
      <c r="K60" s="128"/>
    </row>
    <row r="61" spans="1:11" x14ac:dyDescent="0.25">
      <c r="A61" s="17">
        <v>42768</v>
      </c>
      <c r="B61" s="14">
        <f>SUMIF(C20:C36,"2",E20:E36)</f>
        <v>0</v>
      </c>
      <c r="C61" s="15">
        <f>F46</f>
        <v>0</v>
      </c>
      <c r="D61" s="90">
        <f>SUM(C61,B61)</f>
        <v>0</v>
      </c>
      <c r="E61" s="103">
        <f>VALUE(B55)</f>
        <v>0</v>
      </c>
      <c r="F61" s="96">
        <f>SUM(E61-D61)</f>
        <v>0</v>
      </c>
      <c r="I61" s="27"/>
      <c r="J61" s="128"/>
      <c r="K61" s="128"/>
    </row>
    <row r="62" spans="1:11" x14ac:dyDescent="0.25">
      <c r="A62" s="17">
        <v>42797</v>
      </c>
      <c r="B62" s="14">
        <f>SUMIF(C20:C36,"3",E20:E36)</f>
        <v>0</v>
      </c>
      <c r="C62" s="15">
        <f>F46</f>
        <v>0</v>
      </c>
      <c r="D62" s="90">
        <f t="shared" ref="D62:D68" si="5">SUM(C62,B62)</f>
        <v>0</v>
      </c>
      <c r="E62" s="103">
        <f>VALUE(B55)</f>
        <v>0</v>
      </c>
      <c r="F62" s="96">
        <f>SUM(E62-D62)</f>
        <v>0</v>
      </c>
      <c r="I62" s="27"/>
      <c r="J62" s="128"/>
      <c r="K62" s="128"/>
    </row>
    <row r="63" spans="1:11" x14ac:dyDescent="0.25">
      <c r="A63" s="17">
        <v>42829</v>
      </c>
      <c r="B63" s="14">
        <f>SUMIF(C20:C36,"4",E20:E36)</f>
        <v>55.06</v>
      </c>
      <c r="C63" s="15">
        <f>F46</f>
        <v>0</v>
      </c>
      <c r="D63" s="90">
        <f t="shared" si="5"/>
        <v>55.06</v>
      </c>
      <c r="E63" s="103">
        <f>VALUE(B55)</f>
        <v>0</v>
      </c>
      <c r="F63" s="96">
        <f>SUM(E63-D63)</f>
        <v>-55.06</v>
      </c>
      <c r="I63" s="27"/>
      <c r="J63" s="128"/>
      <c r="K63" s="128"/>
    </row>
    <row r="64" spans="1:11" x14ac:dyDescent="0.25">
      <c r="A64" s="17">
        <v>42860</v>
      </c>
      <c r="B64" s="14">
        <f>SUMIF(C20:C36,"5",E20:E36)</f>
        <v>0</v>
      </c>
      <c r="C64" s="15">
        <f>F46</f>
        <v>0</v>
      </c>
      <c r="D64" s="90">
        <f t="shared" si="5"/>
        <v>0</v>
      </c>
      <c r="E64" s="103">
        <f>VALUE(B55)</f>
        <v>0</v>
      </c>
      <c r="F64" s="96">
        <f t="shared" ref="F64:F71" si="6">SUM(E64-D64)</f>
        <v>0</v>
      </c>
      <c r="I64" s="27"/>
      <c r="J64" s="128"/>
      <c r="K64" s="128"/>
    </row>
    <row r="65" spans="1:11" x14ac:dyDescent="0.25">
      <c r="A65" s="17">
        <v>42892</v>
      </c>
      <c r="B65" s="14">
        <f>SUMIF(C20:C36,"6",E20:E36)</f>
        <v>0</v>
      </c>
      <c r="C65" s="15">
        <f>F46</f>
        <v>0</v>
      </c>
      <c r="D65" s="90">
        <f t="shared" si="5"/>
        <v>0</v>
      </c>
      <c r="E65" s="103">
        <f>VALUE(B55)</f>
        <v>0</v>
      </c>
      <c r="F65" s="96">
        <f t="shared" si="6"/>
        <v>0</v>
      </c>
      <c r="I65" s="27"/>
      <c r="J65" s="128"/>
      <c r="K65" s="128"/>
    </row>
    <row r="66" spans="1:11" x14ac:dyDescent="0.25">
      <c r="A66" s="17">
        <v>42923</v>
      </c>
      <c r="B66" s="14">
        <f>SUMIF(C20:C36,"7",E20:E36)</f>
        <v>55.06</v>
      </c>
      <c r="C66" s="15">
        <f>F46</f>
        <v>0</v>
      </c>
      <c r="D66" s="90">
        <f t="shared" si="5"/>
        <v>55.06</v>
      </c>
      <c r="E66" s="103">
        <f>VALUE(B55)</f>
        <v>0</v>
      </c>
      <c r="F66" s="96">
        <f t="shared" si="6"/>
        <v>-55.06</v>
      </c>
      <c r="I66" s="27"/>
      <c r="J66" s="128"/>
      <c r="K66" s="128"/>
    </row>
    <row r="67" spans="1:11" x14ac:dyDescent="0.25">
      <c r="A67" s="17">
        <v>42955</v>
      </c>
      <c r="B67" s="14">
        <f>SUMIF(C20:C36,"8",E20:E36)</f>
        <v>0</v>
      </c>
      <c r="C67" s="15">
        <f>F46</f>
        <v>0</v>
      </c>
      <c r="D67" s="90">
        <f t="shared" si="5"/>
        <v>0</v>
      </c>
      <c r="E67" s="103">
        <f>VALUE(B55)</f>
        <v>0</v>
      </c>
      <c r="F67" s="96">
        <f t="shared" si="6"/>
        <v>0</v>
      </c>
      <c r="I67" s="27"/>
      <c r="J67" s="128"/>
      <c r="K67" s="128"/>
    </row>
    <row r="68" spans="1:11" x14ac:dyDescent="0.25">
      <c r="A68" s="17">
        <v>42987</v>
      </c>
      <c r="B68" s="14">
        <f>SUMIF(C25:C36,"9",E25:E36)</f>
        <v>0</v>
      </c>
      <c r="C68" s="15">
        <f>F46</f>
        <v>0</v>
      </c>
      <c r="D68" s="90">
        <f t="shared" si="5"/>
        <v>0</v>
      </c>
      <c r="E68" s="103">
        <f>VALUE(B55)</f>
        <v>0</v>
      </c>
      <c r="F68" s="96">
        <f t="shared" si="6"/>
        <v>0</v>
      </c>
      <c r="I68" s="27"/>
      <c r="J68" s="128"/>
      <c r="K68" s="128"/>
    </row>
    <row r="69" spans="1:11" x14ac:dyDescent="0.25">
      <c r="A69" s="17">
        <v>43018</v>
      </c>
      <c r="B69" s="14">
        <f>SUMIF(C20:C36,"10",E20:E36)</f>
        <v>55.06</v>
      </c>
      <c r="C69" s="15">
        <f>F46</f>
        <v>0</v>
      </c>
      <c r="D69" s="91">
        <f>SUM(C69,B69)</f>
        <v>55.06</v>
      </c>
      <c r="E69" s="103">
        <f>VALUE(B55)</f>
        <v>0</v>
      </c>
      <c r="F69" s="96">
        <f t="shared" si="6"/>
        <v>-55.06</v>
      </c>
      <c r="I69" s="27"/>
      <c r="J69" s="128"/>
      <c r="K69" s="128"/>
    </row>
    <row r="70" spans="1:11" x14ac:dyDescent="0.25">
      <c r="A70" s="17">
        <v>43050</v>
      </c>
      <c r="B70" s="14">
        <f>SUMIF(C25:C36,"11",E25:E36)</f>
        <v>0</v>
      </c>
      <c r="C70" s="15">
        <f>F46</f>
        <v>0</v>
      </c>
      <c r="D70" s="91">
        <f>SUM(C70,B70)</f>
        <v>0</v>
      </c>
      <c r="E70" s="103">
        <f>VALUE(B55)</f>
        <v>0</v>
      </c>
      <c r="F70" s="96">
        <f t="shared" si="6"/>
        <v>0</v>
      </c>
      <c r="I70" s="27"/>
      <c r="J70" s="128"/>
      <c r="K70" s="128"/>
    </row>
    <row r="71" spans="1:11" ht="15.75" thickBot="1" x14ac:dyDescent="0.3">
      <c r="A71" s="17">
        <v>43081</v>
      </c>
      <c r="B71" s="14">
        <f>SUMIF(C20:C36,"12",E20:E36)</f>
        <v>0</v>
      </c>
      <c r="C71" s="15">
        <f>F46</f>
        <v>0</v>
      </c>
      <c r="D71" s="92">
        <f>SUM(C71,B71)</f>
        <v>0</v>
      </c>
      <c r="E71" s="104">
        <f>VALUE(B55)</f>
        <v>0</v>
      </c>
      <c r="F71" s="97">
        <f t="shared" si="6"/>
        <v>0</v>
      </c>
      <c r="H71" s="27"/>
      <c r="I71" s="27"/>
      <c r="J71" s="128"/>
      <c r="K71" s="128"/>
    </row>
    <row r="72" spans="1:11" ht="15.75" thickBot="1" x14ac:dyDescent="0.3">
      <c r="A72" s="20"/>
      <c r="B72" s="21"/>
      <c r="C72" s="22" t="s">
        <v>12</v>
      </c>
      <c r="D72" s="23">
        <f>SUM(D60:D71)</f>
        <v>220.24</v>
      </c>
      <c r="E72" s="101">
        <f>SUM(E60:E71)</f>
        <v>0</v>
      </c>
      <c r="F72" s="24">
        <f>SUM(F60:F71)</f>
        <v>-220.24</v>
      </c>
    </row>
  </sheetData>
  <sheetProtection algorithmName="SHA-512" hashValue="UuLkK6dKaRHQeeodAhpzBT8bquDeU7O8ZYSZ+UDwr+ledgeqZU+Qxj+T9nnuJKPT/6NS7rO3NRXMKtKSmWSTMQ==" saltValue="RnwmSG5V6fGUDxdr3/SEOg==" spinCount="100000" sheet="1" objects="1" scenarios="1"/>
  <mergeCells count="18">
    <mergeCell ref="A1:F1"/>
    <mergeCell ref="A46:B46"/>
    <mergeCell ref="B55:F55"/>
    <mergeCell ref="A58:A59"/>
    <mergeCell ref="B58:B59"/>
    <mergeCell ref="C58:C59"/>
    <mergeCell ref="D58:D59"/>
    <mergeCell ref="E58:E59"/>
    <mergeCell ref="F58:F59"/>
    <mergeCell ref="H1:K1"/>
    <mergeCell ref="J60:K71"/>
    <mergeCell ref="J47:K54"/>
    <mergeCell ref="J38:K43"/>
    <mergeCell ref="J25:K36"/>
    <mergeCell ref="J20:K23"/>
    <mergeCell ref="J56:K56"/>
    <mergeCell ref="J4:K18"/>
    <mergeCell ref="H2:K3"/>
  </mergeCells>
  <conditionalFormatting sqref="C56">
    <cfRule type="cellIs" dxfId="50" priority="2" operator="lessThan">
      <formula>0</formula>
    </cfRule>
  </conditionalFormatting>
  <conditionalFormatting sqref="D60">
    <cfRule type="cellIs" dxfId="49" priority="3" operator="greaterThan">
      <formula>$E$60</formula>
    </cfRule>
  </conditionalFormatting>
  <conditionalFormatting sqref="D60:D71">
    <cfRule type="cellIs" dxfId="48" priority="20" operator="lessThan">
      <formula>$E$58</formula>
    </cfRule>
  </conditionalFormatting>
  <conditionalFormatting sqref="D61">
    <cfRule type="cellIs" dxfId="47" priority="4" operator="greaterThan">
      <formula>$E$61</formula>
    </cfRule>
  </conditionalFormatting>
  <conditionalFormatting sqref="D62">
    <cfRule type="cellIs" dxfId="46" priority="5" operator="greaterThan">
      <formula>$E$62</formula>
    </cfRule>
  </conditionalFormatting>
  <conditionalFormatting sqref="D63">
    <cfRule type="cellIs" dxfId="45" priority="6" operator="greaterThan">
      <formula>$E$63</formula>
    </cfRule>
  </conditionalFormatting>
  <conditionalFormatting sqref="D64">
    <cfRule type="cellIs" dxfId="44" priority="7" operator="greaterThan">
      <formula>$E$64</formula>
    </cfRule>
  </conditionalFormatting>
  <conditionalFormatting sqref="D65">
    <cfRule type="cellIs" dxfId="43" priority="8" operator="greaterThan">
      <formula>$E$65</formula>
    </cfRule>
  </conditionalFormatting>
  <conditionalFormatting sqref="D66">
    <cfRule type="cellIs" dxfId="42" priority="9" operator="greaterThan">
      <formula>$E$66</formula>
    </cfRule>
  </conditionalFormatting>
  <conditionalFormatting sqref="D68">
    <cfRule type="cellIs" dxfId="41" priority="12" operator="greaterThan">
      <formula>$E$68</formula>
    </cfRule>
  </conditionalFormatting>
  <conditionalFormatting sqref="D69">
    <cfRule type="cellIs" dxfId="40" priority="13" operator="greaterThan">
      <formula>$E$69</formula>
    </cfRule>
  </conditionalFormatting>
  <conditionalFormatting sqref="D70">
    <cfRule type="cellIs" dxfId="39" priority="14" operator="greaterThan">
      <formula>$E$70</formula>
    </cfRule>
  </conditionalFormatting>
  <conditionalFormatting sqref="D71">
    <cfRule type="cellIs" dxfId="38" priority="15" operator="greaterThan">
      <formula>$E$71</formula>
    </cfRule>
  </conditionalFormatting>
  <conditionalFormatting sqref="D67:E67">
    <cfRule type="cellIs" dxfId="37" priority="10" operator="greaterThan">
      <formula>$E$67</formula>
    </cfRule>
  </conditionalFormatting>
  <conditionalFormatting sqref="F60:F71">
    <cfRule type="cellIs" dxfId="36" priority="1" operator="lessThan">
      <formula>10</formula>
    </cfRule>
    <cfRule type="cellIs" dxfId="35" priority="17" operator="lessThan">
      <formula>100</formula>
    </cfRule>
    <cfRule type="cellIs" dxfId="34" priority="18" operator="greaterThan">
      <formula>100</formula>
    </cfRule>
  </conditionalFormatting>
  <pageMargins left="0.25" right="0.25" top="0.75" bottom="0.75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691A-68EB-4571-B454-0C1D98968EF5}">
  <sheetPr>
    <pageSetUpPr fitToPage="1"/>
  </sheetPr>
  <dimension ref="A1:K90"/>
  <sheetViews>
    <sheetView tabSelected="1" topLeftCell="A70" zoomScale="85" zoomScaleNormal="85" workbookViewId="0">
      <selection activeCell="N81" sqref="N81"/>
    </sheetView>
  </sheetViews>
  <sheetFormatPr baseColWidth="10" defaultRowHeight="15" x14ac:dyDescent="0.25"/>
  <cols>
    <col min="1" max="1" width="36.28515625" customWidth="1"/>
    <col min="2" max="2" width="15.140625" customWidth="1"/>
    <col min="3" max="3" width="16.7109375" bestFit="1" customWidth="1"/>
    <col min="4" max="4" width="19.5703125" customWidth="1"/>
    <col min="5" max="5" width="18.5703125" customWidth="1"/>
    <col min="6" max="6" width="20.85546875" bestFit="1" customWidth="1"/>
    <col min="7" max="7" width="3.7109375" customWidth="1"/>
    <col min="8" max="8" width="5.140625" customWidth="1"/>
    <col min="9" max="9" width="2.140625" customWidth="1"/>
  </cols>
  <sheetData>
    <row r="1" spans="1:11" ht="35.25" thickBot="1" x14ac:dyDescent="0.3">
      <c r="A1" s="118" t="s">
        <v>29</v>
      </c>
      <c r="B1" s="119"/>
      <c r="C1" s="119"/>
      <c r="D1" s="119"/>
      <c r="E1" s="119"/>
      <c r="F1" s="120"/>
      <c r="H1" s="131" t="s">
        <v>55</v>
      </c>
      <c r="I1" s="131"/>
      <c r="J1" s="131"/>
      <c r="K1" s="131"/>
    </row>
    <row r="2" spans="1:11" x14ac:dyDescent="0.25">
      <c r="A2" s="79"/>
      <c r="B2" s="80" t="s">
        <v>27</v>
      </c>
      <c r="C2" s="80"/>
      <c r="D2" s="80"/>
      <c r="E2" s="80"/>
      <c r="F2" s="81"/>
      <c r="H2" s="129" t="s">
        <v>48</v>
      </c>
      <c r="I2" s="129"/>
      <c r="J2" s="129"/>
      <c r="K2" s="129"/>
    </row>
    <row r="3" spans="1:11" x14ac:dyDescent="0.25">
      <c r="A3" s="1" t="s">
        <v>25</v>
      </c>
      <c r="B3" s="26" t="s">
        <v>15</v>
      </c>
      <c r="C3" s="2"/>
      <c r="D3" s="54" t="s">
        <v>1</v>
      </c>
      <c r="E3" s="55" t="s">
        <v>0</v>
      </c>
      <c r="F3" s="3"/>
      <c r="H3" s="129"/>
      <c r="I3" s="129"/>
      <c r="J3" s="129"/>
      <c r="K3" s="129"/>
    </row>
    <row r="4" spans="1:11" x14ac:dyDescent="0.25">
      <c r="A4" s="63"/>
      <c r="B4" s="64"/>
      <c r="C4" s="51" t="s">
        <v>16</v>
      </c>
      <c r="D4" s="49">
        <v>0</v>
      </c>
      <c r="E4" s="99">
        <f>D4*12</f>
        <v>0</v>
      </c>
      <c r="F4" s="53" t="s">
        <v>16</v>
      </c>
      <c r="H4" s="27"/>
      <c r="I4" s="27"/>
      <c r="J4" s="128" t="s">
        <v>54</v>
      </c>
      <c r="K4" s="128"/>
    </row>
    <row r="5" spans="1:11" x14ac:dyDescent="0.25">
      <c r="A5" s="63"/>
      <c r="B5" s="64"/>
      <c r="C5" s="51" t="s">
        <v>16</v>
      </c>
      <c r="D5" s="49">
        <v>0</v>
      </c>
      <c r="E5" s="99">
        <f>D5*12</f>
        <v>0</v>
      </c>
      <c r="F5" s="53" t="s">
        <v>16</v>
      </c>
      <c r="I5" s="27"/>
      <c r="J5" s="128"/>
      <c r="K5" s="128"/>
    </row>
    <row r="6" spans="1:11" x14ac:dyDescent="0.25">
      <c r="A6" s="63"/>
      <c r="B6" s="64"/>
      <c r="C6" s="51" t="s">
        <v>16</v>
      </c>
      <c r="D6" s="49">
        <v>0</v>
      </c>
      <c r="E6" s="99">
        <f t="shared" ref="E6:E18" si="0">D6*12</f>
        <v>0</v>
      </c>
      <c r="F6" s="53" t="s">
        <v>16</v>
      </c>
      <c r="I6" s="27"/>
      <c r="J6" s="128"/>
      <c r="K6" s="128"/>
    </row>
    <row r="7" spans="1:11" x14ac:dyDescent="0.25">
      <c r="A7" s="63"/>
      <c r="B7" s="64"/>
      <c r="C7" s="51" t="s">
        <v>16</v>
      </c>
      <c r="D7" s="49">
        <v>0</v>
      </c>
      <c r="E7" s="99">
        <f>D7*12</f>
        <v>0</v>
      </c>
      <c r="F7" s="53" t="s">
        <v>16</v>
      </c>
      <c r="I7" s="27"/>
      <c r="J7" s="128"/>
      <c r="K7" s="128"/>
    </row>
    <row r="8" spans="1:11" x14ac:dyDescent="0.25">
      <c r="A8" s="136"/>
      <c r="B8" s="64"/>
      <c r="C8" s="51" t="s">
        <v>16</v>
      </c>
      <c r="D8" s="49">
        <v>0</v>
      </c>
      <c r="E8" s="99">
        <f>D8*12</f>
        <v>0</v>
      </c>
      <c r="F8" s="53" t="s">
        <v>16</v>
      </c>
      <c r="I8" s="27"/>
      <c r="J8" s="128"/>
      <c r="K8" s="128"/>
    </row>
    <row r="9" spans="1:11" x14ac:dyDescent="0.25">
      <c r="A9" s="63"/>
      <c r="B9" s="64"/>
      <c r="C9" s="51" t="s">
        <v>16</v>
      </c>
      <c r="D9" s="49">
        <v>0</v>
      </c>
      <c r="E9" s="99">
        <f t="shared" si="0"/>
        <v>0</v>
      </c>
      <c r="F9" s="53" t="s">
        <v>16</v>
      </c>
      <c r="I9" s="27"/>
      <c r="J9" s="128"/>
      <c r="K9" s="128"/>
    </row>
    <row r="10" spans="1:11" x14ac:dyDescent="0.25">
      <c r="A10" s="63"/>
      <c r="B10" s="64"/>
      <c r="C10" s="51" t="s">
        <v>16</v>
      </c>
      <c r="D10" s="49">
        <v>0</v>
      </c>
      <c r="E10" s="99">
        <f>D10*12</f>
        <v>0</v>
      </c>
      <c r="F10" s="53" t="s">
        <v>16</v>
      </c>
      <c r="I10" s="27"/>
      <c r="J10" s="128"/>
      <c r="K10" s="128"/>
    </row>
    <row r="11" spans="1:11" x14ac:dyDescent="0.25">
      <c r="A11" s="63"/>
      <c r="B11" s="64"/>
      <c r="C11" s="51" t="s">
        <v>16</v>
      </c>
      <c r="D11" s="49">
        <v>0</v>
      </c>
      <c r="E11" s="99">
        <f>D11*12</f>
        <v>0</v>
      </c>
      <c r="F11" s="53" t="s">
        <v>16</v>
      </c>
      <c r="I11" s="27"/>
      <c r="J11" s="128"/>
      <c r="K11" s="128"/>
    </row>
    <row r="12" spans="1:11" x14ac:dyDescent="0.25">
      <c r="A12" s="63"/>
      <c r="B12" s="64"/>
      <c r="C12" s="51" t="s">
        <v>16</v>
      </c>
      <c r="D12" s="49">
        <v>0</v>
      </c>
      <c r="E12" s="99">
        <f t="shared" si="0"/>
        <v>0</v>
      </c>
      <c r="F12" s="53" t="s">
        <v>16</v>
      </c>
      <c r="I12" s="27"/>
      <c r="J12" s="128"/>
      <c r="K12" s="128"/>
    </row>
    <row r="13" spans="1:11" x14ac:dyDescent="0.25">
      <c r="A13" s="63"/>
      <c r="B13" s="64"/>
      <c r="C13" s="51" t="s">
        <v>16</v>
      </c>
      <c r="D13" s="49">
        <v>0</v>
      </c>
      <c r="E13" s="99">
        <f t="shared" si="0"/>
        <v>0</v>
      </c>
      <c r="F13" s="53" t="s">
        <v>16</v>
      </c>
      <c r="I13" s="27"/>
      <c r="J13" s="128"/>
      <c r="K13" s="128"/>
    </row>
    <row r="14" spans="1:11" x14ac:dyDescent="0.25">
      <c r="A14" s="63"/>
      <c r="B14" s="63"/>
      <c r="C14" s="51" t="s">
        <v>16</v>
      </c>
      <c r="D14" s="49">
        <v>0</v>
      </c>
      <c r="E14" s="99">
        <f>D14*12</f>
        <v>0</v>
      </c>
      <c r="F14" s="53" t="s">
        <v>16</v>
      </c>
      <c r="I14" s="27"/>
      <c r="J14" s="128"/>
      <c r="K14" s="128"/>
    </row>
    <row r="15" spans="1:11" x14ac:dyDescent="0.25">
      <c r="A15" s="63"/>
      <c r="B15" s="63"/>
      <c r="C15" s="52" t="s">
        <v>16</v>
      </c>
      <c r="D15" s="49">
        <v>0</v>
      </c>
      <c r="E15" s="99">
        <f t="shared" si="0"/>
        <v>0</v>
      </c>
      <c r="F15" s="53" t="s">
        <v>16</v>
      </c>
      <c r="I15" s="27"/>
      <c r="J15" s="128"/>
      <c r="K15" s="128"/>
    </row>
    <row r="16" spans="1:11" x14ac:dyDescent="0.25">
      <c r="A16" s="63"/>
      <c r="B16" s="65"/>
      <c r="C16" s="51" t="s">
        <v>16</v>
      </c>
      <c r="D16" s="49">
        <v>0</v>
      </c>
      <c r="E16" s="99">
        <f t="shared" si="0"/>
        <v>0</v>
      </c>
      <c r="F16" s="31" t="s">
        <v>0</v>
      </c>
      <c r="I16" s="27"/>
      <c r="J16" s="128"/>
      <c r="K16" s="128"/>
    </row>
    <row r="17" spans="1:11" x14ac:dyDescent="0.25">
      <c r="A17" s="63"/>
      <c r="B17" s="64"/>
      <c r="C17" s="51" t="s">
        <v>16</v>
      </c>
      <c r="D17" s="49">
        <v>0</v>
      </c>
      <c r="E17" s="99">
        <f>D17*12</f>
        <v>0</v>
      </c>
      <c r="F17" s="32">
        <f>SUM(E4:E19)</f>
        <v>0</v>
      </c>
      <c r="I17" s="27"/>
      <c r="J17" s="128"/>
      <c r="K17" s="128"/>
    </row>
    <row r="18" spans="1:11" x14ac:dyDescent="0.25">
      <c r="A18" s="63"/>
      <c r="B18" s="64"/>
      <c r="C18" s="51" t="s">
        <v>16</v>
      </c>
      <c r="D18" s="49">
        <v>0</v>
      </c>
      <c r="E18" s="99">
        <f t="shared" si="0"/>
        <v>0</v>
      </c>
      <c r="F18" s="25" t="s">
        <v>45</v>
      </c>
      <c r="I18" s="27"/>
      <c r="J18" s="128"/>
      <c r="K18" s="128"/>
    </row>
    <row r="19" spans="1:11" x14ac:dyDescent="0.25">
      <c r="A19" s="63"/>
      <c r="B19" s="65"/>
      <c r="C19" s="51" t="s">
        <v>16</v>
      </c>
      <c r="D19" s="50">
        <v>0</v>
      </c>
      <c r="E19" s="99">
        <f>D19*12</f>
        <v>0</v>
      </c>
      <c r="F19" s="38">
        <f>SUM(D4:D19)</f>
        <v>0</v>
      </c>
      <c r="H19" s="27"/>
      <c r="I19" s="27"/>
      <c r="J19" s="128"/>
      <c r="K19" s="128"/>
    </row>
    <row r="20" spans="1:11" x14ac:dyDescent="0.25">
      <c r="A20" s="33"/>
      <c r="B20" s="34"/>
      <c r="C20" s="35" t="s">
        <v>20</v>
      </c>
      <c r="D20" s="54" t="s">
        <v>1</v>
      </c>
      <c r="E20" s="86" t="s">
        <v>37</v>
      </c>
      <c r="F20" s="86"/>
    </row>
    <row r="21" spans="1:11" x14ac:dyDescent="0.25">
      <c r="A21" s="258"/>
      <c r="B21" s="98" t="s">
        <v>16</v>
      </c>
      <c r="C21" s="257"/>
      <c r="D21" s="88">
        <f t="shared" ref="D21:D37" si="1">E21/12</f>
        <v>0</v>
      </c>
      <c r="E21" s="260">
        <v>0</v>
      </c>
      <c r="F21" s="94" t="s">
        <v>16</v>
      </c>
      <c r="H21" s="27"/>
      <c r="I21" s="27"/>
      <c r="J21" s="128" t="s">
        <v>72</v>
      </c>
      <c r="K21" s="128"/>
    </row>
    <row r="22" spans="1:11" x14ac:dyDescent="0.25">
      <c r="A22" s="258"/>
      <c r="B22" s="98" t="s">
        <v>16</v>
      </c>
      <c r="C22" s="257"/>
      <c r="D22" s="88">
        <f t="shared" si="1"/>
        <v>0</v>
      </c>
      <c r="E22" s="260">
        <v>0</v>
      </c>
      <c r="F22" s="94" t="s">
        <v>16</v>
      </c>
      <c r="I22" s="27"/>
      <c r="J22" s="128"/>
      <c r="K22" s="128"/>
    </row>
    <row r="23" spans="1:11" x14ac:dyDescent="0.25">
      <c r="A23" s="258" t="s">
        <v>65</v>
      </c>
      <c r="B23" s="98" t="s">
        <v>16</v>
      </c>
      <c r="C23" s="257">
        <v>5</v>
      </c>
      <c r="D23" s="88">
        <f t="shared" si="1"/>
        <v>0</v>
      </c>
      <c r="E23" s="260">
        <v>0</v>
      </c>
      <c r="F23" s="94" t="s">
        <v>16</v>
      </c>
      <c r="I23" s="27"/>
      <c r="J23" s="128"/>
      <c r="K23" s="128"/>
    </row>
    <row r="24" spans="1:11" x14ac:dyDescent="0.25">
      <c r="A24" s="258" t="s">
        <v>65</v>
      </c>
      <c r="B24" s="98" t="s">
        <v>16</v>
      </c>
      <c r="C24" s="257">
        <v>8</v>
      </c>
      <c r="D24" s="88">
        <f t="shared" si="1"/>
        <v>0</v>
      </c>
      <c r="E24" s="260">
        <v>0</v>
      </c>
      <c r="F24" s="94" t="s">
        <v>16</v>
      </c>
      <c r="I24" s="27"/>
      <c r="J24" s="128"/>
      <c r="K24" s="128"/>
    </row>
    <row r="25" spans="1:11" x14ac:dyDescent="0.25">
      <c r="A25" s="258" t="s">
        <v>73</v>
      </c>
      <c r="B25" s="98" t="s">
        <v>16</v>
      </c>
      <c r="C25" s="257">
        <v>4</v>
      </c>
      <c r="D25" s="88">
        <f t="shared" si="1"/>
        <v>0</v>
      </c>
      <c r="E25" s="260">
        <v>0</v>
      </c>
      <c r="F25" s="94" t="s">
        <v>16</v>
      </c>
      <c r="I25" s="27"/>
      <c r="J25" s="128"/>
      <c r="K25" s="128"/>
    </row>
    <row r="26" spans="1:11" x14ac:dyDescent="0.25">
      <c r="A26" s="258" t="s">
        <v>73</v>
      </c>
      <c r="B26" s="98" t="s">
        <v>16</v>
      </c>
      <c r="C26" s="257">
        <v>10</v>
      </c>
      <c r="D26" s="88">
        <f t="shared" si="1"/>
        <v>0</v>
      </c>
      <c r="E26" s="260">
        <v>0</v>
      </c>
      <c r="F26" s="94" t="s">
        <v>16</v>
      </c>
      <c r="I26" s="27"/>
      <c r="J26" s="128"/>
      <c r="K26" s="128"/>
    </row>
    <row r="27" spans="1:11" x14ac:dyDescent="0.25">
      <c r="A27" s="258" t="s">
        <v>67</v>
      </c>
      <c r="B27" s="98" t="s">
        <v>16</v>
      </c>
      <c r="C27" s="257">
        <v>2</v>
      </c>
      <c r="D27" s="88">
        <f t="shared" si="1"/>
        <v>0</v>
      </c>
      <c r="E27" s="260">
        <v>0</v>
      </c>
      <c r="F27" s="94" t="s">
        <v>16</v>
      </c>
      <c r="I27" s="27"/>
      <c r="J27" s="128"/>
      <c r="K27" s="128"/>
    </row>
    <row r="28" spans="1:11" x14ac:dyDescent="0.25">
      <c r="A28" s="258" t="s">
        <v>67</v>
      </c>
      <c r="B28" s="98" t="s">
        <v>16</v>
      </c>
      <c r="C28" s="257">
        <v>5</v>
      </c>
      <c r="D28" s="88">
        <f t="shared" si="1"/>
        <v>0</v>
      </c>
      <c r="E28" s="260">
        <v>0</v>
      </c>
      <c r="F28" s="94" t="s">
        <v>16</v>
      </c>
      <c r="I28" s="27"/>
      <c r="J28" s="128"/>
      <c r="K28" s="128"/>
    </row>
    <row r="29" spans="1:11" x14ac:dyDescent="0.25">
      <c r="A29" s="258" t="s">
        <v>67</v>
      </c>
      <c r="B29" s="98" t="s">
        <v>16</v>
      </c>
      <c r="C29" s="257">
        <v>8</v>
      </c>
      <c r="D29" s="88">
        <f t="shared" si="1"/>
        <v>0</v>
      </c>
      <c r="E29" s="260">
        <v>0</v>
      </c>
      <c r="F29" s="94" t="s">
        <v>16</v>
      </c>
      <c r="I29" s="27"/>
      <c r="J29" s="128"/>
      <c r="K29" s="128"/>
    </row>
    <row r="30" spans="1:11" x14ac:dyDescent="0.25">
      <c r="A30" s="258" t="s">
        <v>67</v>
      </c>
      <c r="B30" s="98" t="s">
        <v>16</v>
      </c>
      <c r="C30" s="257">
        <v>11</v>
      </c>
      <c r="D30" s="88">
        <f t="shared" si="1"/>
        <v>0</v>
      </c>
      <c r="E30" s="260">
        <v>0</v>
      </c>
      <c r="F30" s="94" t="s">
        <v>16</v>
      </c>
      <c r="I30" s="27"/>
      <c r="J30" s="128"/>
      <c r="K30" s="128"/>
    </row>
    <row r="31" spans="1:11" x14ac:dyDescent="0.25">
      <c r="A31" s="258" t="s">
        <v>68</v>
      </c>
      <c r="B31" s="98" t="s">
        <v>16</v>
      </c>
      <c r="C31" s="257">
        <v>2</v>
      </c>
      <c r="D31" s="88">
        <f t="shared" si="1"/>
        <v>0</v>
      </c>
      <c r="E31" s="260">
        <v>0</v>
      </c>
      <c r="F31" s="94" t="s">
        <v>16</v>
      </c>
      <c r="I31" s="27"/>
      <c r="J31" s="128"/>
      <c r="K31" s="128"/>
    </row>
    <row r="32" spans="1:11" x14ac:dyDescent="0.25">
      <c r="A32" s="258" t="s">
        <v>68</v>
      </c>
      <c r="B32" s="98" t="s">
        <v>16</v>
      </c>
      <c r="C32" s="257">
        <v>5</v>
      </c>
      <c r="D32" s="88">
        <f t="shared" si="1"/>
        <v>0</v>
      </c>
      <c r="E32" s="260">
        <v>0</v>
      </c>
      <c r="F32" s="94" t="s">
        <v>16</v>
      </c>
      <c r="I32" s="27"/>
      <c r="J32" s="128"/>
      <c r="K32" s="128"/>
    </row>
    <row r="33" spans="1:11" x14ac:dyDescent="0.25">
      <c r="A33" s="258" t="s">
        <v>68</v>
      </c>
      <c r="B33" s="98" t="s">
        <v>16</v>
      </c>
      <c r="C33" s="257">
        <v>8</v>
      </c>
      <c r="D33" s="88">
        <f t="shared" si="1"/>
        <v>0</v>
      </c>
      <c r="E33" s="260">
        <v>0</v>
      </c>
      <c r="F33" s="94" t="s">
        <v>16</v>
      </c>
      <c r="I33" s="27"/>
      <c r="J33" s="128"/>
      <c r="K33" s="128"/>
    </row>
    <row r="34" spans="1:11" x14ac:dyDescent="0.25">
      <c r="A34" s="258" t="s">
        <v>68</v>
      </c>
      <c r="B34" s="98" t="s">
        <v>16</v>
      </c>
      <c r="C34" s="257">
        <v>11</v>
      </c>
      <c r="D34" s="88">
        <f t="shared" si="1"/>
        <v>0</v>
      </c>
      <c r="E34" s="260">
        <v>0</v>
      </c>
      <c r="F34" s="94" t="s">
        <v>16</v>
      </c>
      <c r="I34" s="27"/>
      <c r="J34" s="128"/>
      <c r="K34" s="128"/>
    </row>
    <row r="35" spans="1:11" x14ac:dyDescent="0.25">
      <c r="A35" s="258" t="s">
        <v>36</v>
      </c>
      <c r="B35" s="98" t="s">
        <v>16</v>
      </c>
      <c r="C35" s="257">
        <v>1</v>
      </c>
      <c r="D35" s="88">
        <f t="shared" si="1"/>
        <v>0</v>
      </c>
      <c r="E35" s="260">
        <v>0</v>
      </c>
      <c r="F35" s="132" t="s">
        <v>0</v>
      </c>
      <c r="I35" s="27"/>
      <c r="J35" s="128"/>
      <c r="K35" s="128"/>
    </row>
    <row r="36" spans="1:11" x14ac:dyDescent="0.25">
      <c r="A36" s="258" t="s">
        <v>36</v>
      </c>
      <c r="B36" s="98" t="s">
        <v>16</v>
      </c>
      <c r="C36" s="257">
        <v>4</v>
      </c>
      <c r="D36" s="88">
        <f t="shared" si="1"/>
        <v>0</v>
      </c>
      <c r="E36" s="260">
        <v>0</v>
      </c>
      <c r="F36" s="134">
        <f>(D38+D37+D36+D35+D34+D33+D32+D31+D30+D29+D28+D27+D26+D25+D22+D21)*12</f>
        <v>0</v>
      </c>
      <c r="I36" s="27"/>
      <c r="J36" s="128"/>
      <c r="K36" s="128"/>
    </row>
    <row r="37" spans="1:11" x14ac:dyDescent="0.25">
      <c r="A37" s="258" t="s">
        <v>36</v>
      </c>
      <c r="B37" s="98" t="s">
        <v>16</v>
      </c>
      <c r="C37" s="257">
        <v>7</v>
      </c>
      <c r="D37" s="88">
        <f t="shared" si="1"/>
        <v>0</v>
      </c>
      <c r="E37" s="260">
        <v>0</v>
      </c>
      <c r="F37" s="133" t="s">
        <v>69</v>
      </c>
      <c r="I37" s="27"/>
      <c r="J37" s="128"/>
      <c r="K37" s="128"/>
    </row>
    <row r="38" spans="1:11" x14ac:dyDescent="0.25">
      <c r="A38" s="258" t="s">
        <v>36</v>
      </c>
      <c r="B38" s="98" t="s">
        <v>16</v>
      </c>
      <c r="C38" s="257">
        <v>10</v>
      </c>
      <c r="D38" s="88">
        <f>E38/12</f>
        <v>0</v>
      </c>
      <c r="E38" s="260">
        <v>0</v>
      </c>
      <c r="F38" s="135">
        <f>(D38+D37+D36+D35+D34+D33+D32+D31+D30+D29+D28+D27+D26+D25+D22+D21)</f>
        <v>0</v>
      </c>
      <c r="H38" s="27"/>
      <c r="I38" s="27"/>
      <c r="J38" s="128"/>
      <c r="K38" s="128"/>
    </row>
    <row r="39" spans="1:11" x14ac:dyDescent="0.25">
      <c r="A39" s="33" t="s">
        <v>26</v>
      </c>
      <c r="B39" s="34" t="s">
        <v>15</v>
      </c>
      <c r="C39" s="35" t="s">
        <v>20</v>
      </c>
      <c r="D39" s="54" t="s">
        <v>1</v>
      </c>
      <c r="E39" s="55" t="s">
        <v>0</v>
      </c>
      <c r="F39" s="86"/>
    </row>
    <row r="40" spans="1:11" x14ac:dyDescent="0.25">
      <c r="A40" s="87"/>
      <c r="B40" s="87"/>
      <c r="C40" s="100"/>
      <c r="D40" s="47">
        <f>E40/12</f>
        <v>0</v>
      </c>
      <c r="E40" s="42">
        <v>0</v>
      </c>
      <c r="F40" s="53" t="s">
        <v>16</v>
      </c>
      <c r="H40" s="27"/>
      <c r="I40" s="27"/>
      <c r="J40" s="128" t="s">
        <v>53</v>
      </c>
      <c r="K40" s="128"/>
    </row>
    <row r="41" spans="1:11" x14ac:dyDescent="0.25">
      <c r="A41" s="87"/>
      <c r="B41" s="87"/>
      <c r="C41" s="100"/>
      <c r="D41" s="47">
        <f t="shared" ref="D41:D43" si="2">E41/12</f>
        <v>0</v>
      </c>
      <c r="E41" s="42">
        <v>0</v>
      </c>
      <c r="F41" s="53" t="s">
        <v>16</v>
      </c>
      <c r="H41" s="27"/>
      <c r="I41" s="27"/>
      <c r="J41" s="128"/>
      <c r="K41" s="128"/>
    </row>
    <row r="42" spans="1:11" x14ac:dyDescent="0.25">
      <c r="A42" s="87"/>
      <c r="B42" s="87"/>
      <c r="C42" s="100"/>
      <c r="D42" s="47">
        <f t="shared" si="2"/>
        <v>0</v>
      </c>
      <c r="E42" s="42">
        <v>0</v>
      </c>
      <c r="F42" s="53" t="s">
        <v>16</v>
      </c>
      <c r="H42" s="27"/>
      <c r="I42" s="27"/>
      <c r="J42" s="128"/>
      <c r="K42" s="128"/>
    </row>
    <row r="43" spans="1:11" x14ac:dyDescent="0.25">
      <c r="A43" s="87"/>
      <c r="B43" s="87"/>
      <c r="C43" s="100"/>
      <c r="D43" s="47">
        <f t="shared" si="2"/>
        <v>0</v>
      </c>
      <c r="E43" s="42">
        <v>0</v>
      </c>
      <c r="F43" s="53" t="s">
        <v>16</v>
      </c>
      <c r="H43" s="27"/>
      <c r="I43" s="27"/>
      <c r="J43" s="128"/>
      <c r="K43" s="128"/>
    </row>
    <row r="44" spans="1:11" x14ac:dyDescent="0.25">
      <c r="A44" s="87"/>
      <c r="B44" s="65"/>
      <c r="C44" s="66"/>
      <c r="D44" s="47">
        <f>E44/12</f>
        <v>0</v>
      </c>
      <c r="E44" s="42">
        <v>0</v>
      </c>
      <c r="F44" s="53" t="s">
        <v>16</v>
      </c>
      <c r="I44" s="27"/>
      <c r="J44" s="128"/>
      <c r="K44" s="128"/>
    </row>
    <row r="45" spans="1:11" x14ac:dyDescent="0.25">
      <c r="A45" s="87"/>
      <c r="B45" s="64"/>
      <c r="C45" s="66"/>
      <c r="D45" s="47">
        <f t="shared" ref="D45" si="3">E45/12</f>
        <v>0</v>
      </c>
      <c r="E45" s="42">
        <v>0</v>
      </c>
      <c r="F45" s="53" t="s">
        <v>16</v>
      </c>
      <c r="I45" s="27"/>
      <c r="J45" s="128"/>
      <c r="K45" s="128"/>
    </row>
    <row r="46" spans="1:11" x14ac:dyDescent="0.25">
      <c r="A46" s="87"/>
      <c r="B46" s="65"/>
      <c r="C46" s="66"/>
      <c r="D46" s="47">
        <f>E46/12</f>
        <v>0</v>
      </c>
      <c r="E46" s="42">
        <v>0</v>
      </c>
      <c r="F46" s="53" t="s">
        <v>16</v>
      </c>
      <c r="I46" s="27"/>
      <c r="J46" s="128"/>
      <c r="K46" s="128"/>
    </row>
    <row r="47" spans="1:11" x14ac:dyDescent="0.25">
      <c r="A47" s="87"/>
      <c r="B47" s="64"/>
      <c r="C47" s="66"/>
      <c r="D47" s="47">
        <f>E47/12</f>
        <v>0</v>
      </c>
      <c r="E47" s="42">
        <v>0</v>
      </c>
      <c r="F47" s="53" t="s">
        <v>16</v>
      </c>
      <c r="I47" s="27"/>
      <c r="J47" s="128"/>
      <c r="K47" s="128"/>
    </row>
    <row r="48" spans="1:11" x14ac:dyDescent="0.25">
      <c r="A48" s="63"/>
      <c r="B48" s="64"/>
      <c r="C48" s="66"/>
      <c r="D48" s="47">
        <f t="shared" ref="D48:D54" si="4">E48/12</f>
        <v>0</v>
      </c>
      <c r="E48" s="42">
        <v>0</v>
      </c>
      <c r="F48" s="53" t="s">
        <v>16</v>
      </c>
      <c r="I48" s="27"/>
      <c r="J48" s="128"/>
      <c r="K48" s="128"/>
    </row>
    <row r="49" spans="1:11" x14ac:dyDescent="0.25">
      <c r="A49" s="63"/>
      <c r="B49" s="63"/>
      <c r="C49" s="66"/>
      <c r="D49" s="47">
        <f t="shared" si="4"/>
        <v>0</v>
      </c>
      <c r="E49" s="42">
        <v>0</v>
      </c>
      <c r="F49" s="53" t="s">
        <v>16</v>
      </c>
      <c r="I49" s="27"/>
      <c r="J49" s="128"/>
      <c r="K49" s="128"/>
    </row>
    <row r="50" spans="1:11" x14ac:dyDescent="0.25">
      <c r="A50" s="63"/>
      <c r="B50" s="63"/>
      <c r="C50" s="66"/>
      <c r="D50" s="47">
        <f t="shared" si="4"/>
        <v>0</v>
      </c>
      <c r="E50" s="42">
        <v>0</v>
      </c>
      <c r="F50" s="53" t="s">
        <v>16</v>
      </c>
      <c r="I50" s="27"/>
      <c r="J50" s="128"/>
      <c r="K50" s="128"/>
    </row>
    <row r="51" spans="1:11" x14ac:dyDescent="0.25">
      <c r="A51" s="63"/>
      <c r="B51" s="63"/>
      <c r="C51" s="66"/>
      <c r="D51" s="47">
        <f t="shared" si="4"/>
        <v>0</v>
      </c>
      <c r="E51" s="42">
        <v>0</v>
      </c>
      <c r="F51" s="5" t="s">
        <v>0</v>
      </c>
      <c r="I51" s="27"/>
      <c r="J51" s="128"/>
      <c r="K51" s="128"/>
    </row>
    <row r="52" spans="1:11" x14ac:dyDescent="0.25">
      <c r="A52" s="63"/>
      <c r="B52" s="63"/>
      <c r="C52" s="66"/>
      <c r="D52" s="47">
        <f t="shared" si="4"/>
        <v>0</v>
      </c>
      <c r="E52" s="42">
        <v>0</v>
      </c>
      <c r="F52" s="32">
        <f>SUM(E39:E54)</f>
        <v>0</v>
      </c>
      <c r="I52" s="27"/>
      <c r="J52" s="128"/>
      <c r="K52" s="128"/>
    </row>
    <row r="53" spans="1:11" x14ac:dyDescent="0.25">
      <c r="A53" s="63"/>
      <c r="B53" s="63"/>
      <c r="C53" s="66"/>
      <c r="D53" s="47">
        <f t="shared" si="4"/>
        <v>0</v>
      </c>
      <c r="E53" s="43">
        <v>0</v>
      </c>
      <c r="F53" s="4" t="s">
        <v>19</v>
      </c>
      <c r="I53" s="27"/>
      <c r="J53" s="128"/>
      <c r="K53" s="128"/>
    </row>
    <row r="54" spans="1:11" x14ac:dyDescent="0.25">
      <c r="A54" s="63"/>
      <c r="B54" s="63"/>
      <c r="C54" s="66"/>
      <c r="D54" s="47">
        <f t="shared" si="4"/>
        <v>0</v>
      </c>
      <c r="E54" s="44">
        <v>0</v>
      </c>
      <c r="F54" s="40">
        <f>SUM(D21:D54)</f>
        <v>0</v>
      </c>
      <c r="H54" s="27"/>
      <c r="I54" s="27"/>
      <c r="J54" s="128"/>
      <c r="K54" s="128"/>
    </row>
    <row r="55" spans="1:11" x14ac:dyDescent="0.25">
      <c r="A55" s="28" t="s">
        <v>17</v>
      </c>
      <c r="B55" s="29" t="s">
        <v>14</v>
      </c>
      <c r="C55" s="93" t="s">
        <v>13</v>
      </c>
      <c r="D55" s="54" t="s">
        <v>1</v>
      </c>
      <c r="E55" s="55" t="s">
        <v>0</v>
      </c>
      <c r="F55" s="30" t="s">
        <v>18</v>
      </c>
    </row>
    <row r="56" spans="1:11" x14ac:dyDescent="0.25">
      <c r="A56" s="63"/>
      <c r="B56" s="68"/>
      <c r="C56" s="108"/>
      <c r="D56" s="72">
        <v>0</v>
      </c>
      <c r="E56" s="75">
        <f>D56*12</f>
        <v>0</v>
      </c>
      <c r="F56" s="63"/>
      <c r="H56" s="27"/>
      <c r="I56" s="27"/>
      <c r="J56" s="128" t="s">
        <v>52</v>
      </c>
      <c r="K56" s="128"/>
    </row>
    <row r="57" spans="1:11" x14ac:dyDescent="0.25">
      <c r="A57" s="63"/>
      <c r="B57" s="70"/>
      <c r="C57" s="108"/>
      <c r="D57" s="72">
        <v>0</v>
      </c>
      <c r="E57" s="75">
        <f>D57*12</f>
        <v>0</v>
      </c>
      <c r="F57" s="63"/>
      <c r="I57" s="27"/>
      <c r="J57" s="128"/>
      <c r="K57" s="128"/>
    </row>
    <row r="58" spans="1:11" x14ac:dyDescent="0.25">
      <c r="A58" s="63"/>
      <c r="B58" s="68"/>
      <c r="C58" s="108"/>
      <c r="D58" s="72">
        <v>0</v>
      </c>
      <c r="E58" s="75">
        <f>D58*12</f>
        <v>0</v>
      </c>
      <c r="F58" s="63"/>
      <c r="I58" s="27"/>
      <c r="J58" s="128"/>
      <c r="K58" s="128"/>
    </row>
    <row r="59" spans="1:11" x14ac:dyDescent="0.25">
      <c r="A59" s="63"/>
      <c r="B59" s="68"/>
      <c r="C59" s="108"/>
      <c r="D59" s="72">
        <v>0</v>
      </c>
      <c r="E59" s="75">
        <f>D59*12</f>
        <v>0</v>
      </c>
      <c r="F59" s="63"/>
      <c r="I59" s="27"/>
      <c r="J59" s="128"/>
      <c r="K59" s="128"/>
    </row>
    <row r="60" spans="1:11" x14ac:dyDescent="0.25">
      <c r="A60" s="63"/>
      <c r="B60" s="68"/>
      <c r="C60" s="108"/>
      <c r="D60" s="73">
        <v>0</v>
      </c>
      <c r="E60" s="75">
        <f t="shared" ref="E60:E61" si="5">D60*12</f>
        <v>0</v>
      </c>
      <c r="F60" s="74"/>
      <c r="I60" s="27"/>
      <c r="J60" s="128"/>
      <c r="K60" s="128"/>
    </row>
    <row r="61" spans="1:11" x14ac:dyDescent="0.25">
      <c r="A61" s="63"/>
      <c r="B61" s="63"/>
      <c r="C61" s="109"/>
      <c r="D61" s="69">
        <v>0</v>
      </c>
      <c r="E61" s="75">
        <f t="shared" si="5"/>
        <v>0</v>
      </c>
      <c r="F61" s="63"/>
      <c r="H61" s="27"/>
      <c r="I61" s="27"/>
      <c r="J61" s="128"/>
      <c r="K61" s="128"/>
    </row>
    <row r="62" spans="1:11" x14ac:dyDescent="0.25">
      <c r="A62" s="36"/>
      <c r="B62" s="56"/>
      <c r="C62" s="110"/>
      <c r="D62" s="58"/>
      <c r="E62" s="59"/>
      <c r="F62" s="4" t="s">
        <v>74</v>
      </c>
    </row>
    <row r="63" spans="1:11" ht="30.75" thickBot="1" x14ac:dyDescent="0.3">
      <c r="A63" s="60"/>
      <c r="B63" s="56"/>
      <c r="C63" s="82" t="s">
        <v>24</v>
      </c>
      <c r="D63" s="61"/>
      <c r="E63" s="62"/>
      <c r="F63" s="6">
        <f>SUM(D56:D61)</f>
        <v>0</v>
      </c>
    </row>
    <row r="64" spans="1:11" ht="24" thickBot="1" x14ac:dyDescent="0.35">
      <c r="A64" s="121" t="s">
        <v>2</v>
      </c>
      <c r="B64" s="122"/>
      <c r="C64" s="7" t="s">
        <v>3</v>
      </c>
      <c r="D64" s="8">
        <f>SUM(D4:D63)</f>
        <v>0</v>
      </c>
      <c r="E64" s="9" t="s">
        <v>4</v>
      </c>
      <c r="F64" s="83">
        <f>F63+F19</f>
        <v>0</v>
      </c>
    </row>
    <row r="65" spans="1:11" x14ac:dyDescent="0.25">
      <c r="A65" s="76" t="s">
        <v>22</v>
      </c>
      <c r="B65" s="76" t="s">
        <v>21</v>
      </c>
      <c r="C65" s="76"/>
      <c r="D65" s="76"/>
      <c r="E65" s="76"/>
      <c r="F65" s="76"/>
      <c r="H65" s="27"/>
      <c r="I65" s="27"/>
      <c r="J65" s="128" t="s">
        <v>51</v>
      </c>
      <c r="K65" s="128"/>
    </row>
    <row r="66" spans="1:11" x14ac:dyDescent="0.25">
      <c r="A66" s="63"/>
      <c r="B66" s="114">
        <v>0</v>
      </c>
      <c r="C66" s="36" t="s">
        <v>16</v>
      </c>
      <c r="D66" s="36" t="s">
        <v>16</v>
      </c>
      <c r="E66" s="36"/>
      <c r="F66" s="36"/>
      <c r="I66" s="27"/>
      <c r="J66" s="128"/>
      <c r="K66" s="128"/>
    </row>
    <row r="67" spans="1:11" x14ac:dyDescent="0.25">
      <c r="A67" s="63"/>
      <c r="B67" s="114">
        <v>0</v>
      </c>
      <c r="C67" s="36" t="s">
        <v>16</v>
      </c>
      <c r="D67" s="36" t="s">
        <v>16</v>
      </c>
      <c r="E67" s="36"/>
      <c r="F67" s="36"/>
      <c r="I67" s="27"/>
      <c r="J67" s="128"/>
      <c r="K67" s="128"/>
    </row>
    <row r="68" spans="1:11" x14ac:dyDescent="0.25">
      <c r="A68" s="63"/>
      <c r="B68" s="114">
        <v>0</v>
      </c>
      <c r="C68" s="36" t="s">
        <v>16</v>
      </c>
      <c r="D68" s="36"/>
      <c r="E68" s="36"/>
      <c r="F68" s="36"/>
      <c r="I68" s="27"/>
      <c r="J68" s="128"/>
      <c r="K68" s="128"/>
    </row>
    <row r="69" spans="1:11" x14ac:dyDescent="0.25">
      <c r="A69" s="63"/>
      <c r="B69" s="114">
        <v>0</v>
      </c>
      <c r="C69" s="36" t="s">
        <v>16</v>
      </c>
      <c r="D69" s="36"/>
      <c r="E69" s="36"/>
      <c r="F69" s="36"/>
      <c r="I69" s="27"/>
      <c r="J69" s="128"/>
      <c r="K69" s="128"/>
    </row>
    <row r="70" spans="1:11" x14ac:dyDescent="0.25">
      <c r="A70" s="63"/>
      <c r="B70" s="114">
        <v>0</v>
      </c>
      <c r="C70" s="36" t="s">
        <v>16</v>
      </c>
      <c r="D70" s="36"/>
      <c r="E70" s="36"/>
      <c r="F70" s="36"/>
      <c r="I70" s="27"/>
      <c r="J70" s="128"/>
      <c r="K70" s="128"/>
    </row>
    <row r="71" spans="1:11" x14ac:dyDescent="0.25">
      <c r="A71" s="63"/>
      <c r="B71" s="114">
        <v>0</v>
      </c>
      <c r="C71" s="36" t="s">
        <v>16</v>
      </c>
      <c r="D71" s="36"/>
      <c r="E71" s="36"/>
      <c r="F71" s="36"/>
      <c r="I71" s="27"/>
      <c r="J71" s="128"/>
      <c r="K71" s="128"/>
    </row>
    <row r="72" spans="1:11" x14ac:dyDescent="0.25">
      <c r="A72" s="63"/>
      <c r="B72" s="42">
        <v>0</v>
      </c>
      <c r="C72" s="36" t="s">
        <v>16</v>
      </c>
      <c r="D72" s="36"/>
      <c r="E72" s="36"/>
      <c r="F72" s="36"/>
      <c r="H72" s="27"/>
      <c r="I72" s="27"/>
      <c r="J72" s="128"/>
      <c r="K72" s="128"/>
    </row>
    <row r="73" spans="1:11" ht="19.5" thickBot="1" x14ac:dyDescent="0.3">
      <c r="A73" s="77" t="s">
        <v>5</v>
      </c>
      <c r="B73" s="123">
        <f>SUM(B66:B72)</f>
        <v>0</v>
      </c>
      <c r="C73" s="123"/>
      <c r="D73" s="123"/>
      <c r="E73" s="123"/>
      <c r="F73" s="123"/>
    </row>
    <row r="74" spans="1:11" ht="27.75" thickBot="1" x14ac:dyDescent="0.35">
      <c r="A74" s="10" t="s">
        <v>6</v>
      </c>
      <c r="B74" s="78" t="s">
        <v>23</v>
      </c>
      <c r="C74" s="11">
        <f>B73-D74</f>
        <v>0</v>
      </c>
      <c r="D74" s="12">
        <f>D64</f>
        <v>0</v>
      </c>
      <c r="E74" s="12"/>
      <c r="F74" s="12"/>
      <c r="I74" s="27"/>
      <c r="J74" s="128" t="s">
        <v>75</v>
      </c>
      <c r="K74" s="128"/>
    </row>
    <row r="75" spans="1:11" ht="15.75" thickBot="1" x14ac:dyDescent="0.3"/>
    <row r="76" spans="1:11" x14ac:dyDescent="0.25">
      <c r="A76" s="124" t="s">
        <v>7</v>
      </c>
      <c r="B76" s="126" t="s">
        <v>28</v>
      </c>
      <c r="C76" s="126" t="s">
        <v>8</v>
      </c>
      <c r="D76" s="126" t="s">
        <v>9</v>
      </c>
      <c r="E76" s="126" t="s">
        <v>10</v>
      </c>
      <c r="F76" s="116" t="s">
        <v>11</v>
      </c>
    </row>
    <row r="77" spans="1:11" ht="15.75" thickBot="1" x14ac:dyDescent="0.3">
      <c r="A77" s="125"/>
      <c r="B77" s="127"/>
      <c r="C77" s="127"/>
      <c r="D77" s="127"/>
      <c r="E77" s="127"/>
      <c r="F77" s="117"/>
    </row>
    <row r="78" spans="1:11" x14ac:dyDescent="0.25">
      <c r="A78" s="13">
        <v>42736</v>
      </c>
      <c r="B78" s="14">
        <f>SUMIF(C21:C54,"1",E21:E54)</f>
        <v>0</v>
      </c>
      <c r="C78" s="15">
        <f>F64</f>
        <v>0</v>
      </c>
      <c r="D78" s="89">
        <f>SUM(C78,B78)</f>
        <v>0</v>
      </c>
      <c r="E78" s="102">
        <f>VALUE(B73)</f>
        <v>0</v>
      </c>
      <c r="F78" s="95">
        <f>SUM(E78-D78)</f>
        <v>0</v>
      </c>
      <c r="H78" s="27"/>
      <c r="I78" s="27"/>
      <c r="J78" s="128" t="s">
        <v>50</v>
      </c>
      <c r="K78" s="128"/>
    </row>
    <row r="79" spans="1:11" x14ac:dyDescent="0.25">
      <c r="A79" s="17">
        <v>42768</v>
      </c>
      <c r="B79" s="14">
        <f>SUMIF(C21:C54,"2",E21:E54)</f>
        <v>0</v>
      </c>
      <c r="C79" s="15">
        <f>F64</f>
        <v>0</v>
      </c>
      <c r="D79" s="90">
        <f>SUM(C79,B79)</f>
        <v>0</v>
      </c>
      <c r="E79" s="103">
        <f>VALUE(B73)</f>
        <v>0</v>
      </c>
      <c r="F79" s="96">
        <f>SUM(E79-D79)</f>
        <v>0</v>
      </c>
      <c r="I79" s="27"/>
      <c r="J79" s="128"/>
      <c r="K79" s="128"/>
    </row>
    <row r="80" spans="1:11" x14ac:dyDescent="0.25">
      <c r="A80" s="17">
        <v>42797</v>
      </c>
      <c r="B80" s="14">
        <f>SUMIF(C21:C54,"3",E21:E54)</f>
        <v>0</v>
      </c>
      <c r="C80" s="15">
        <f>F64</f>
        <v>0</v>
      </c>
      <c r="D80" s="90">
        <f t="shared" ref="D80:D86" si="6">SUM(C80,B80)</f>
        <v>0</v>
      </c>
      <c r="E80" s="103">
        <f>VALUE(B73)</f>
        <v>0</v>
      </c>
      <c r="F80" s="96">
        <f>SUM(E80-D80)</f>
        <v>0</v>
      </c>
      <c r="I80" s="27"/>
      <c r="J80" s="128"/>
      <c r="K80" s="128"/>
    </row>
    <row r="81" spans="1:11" x14ac:dyDescent="0.25">
      <c r="A81" s="17">
        <v>42829</v>
      </c>
      <c r="B81" s="14">
        <f>SUMIF(C21:C54,"4",E21:E54)</f>
        <v>0</v>
      </c>
      <c r="C81" s="15">
        <f>F64</f>
        <v>0</v>
      </c>
      <c r="D81" s="90">
        <f t="shared" si="6"/>
        <v>0</v>
      </c>
      <c r="E81" s="103">
        <f>VALUE(B73)</f>
        <v>0</v>
      </c>
      <c r="F81" s="96">
        <f>SUM(E81-D81)</f>
        <v>0</v>
      </c>
      <c r="I81" s="27"/>
      <c r="J81" s="128"/>
      <c r="K81" s="128"/>
    </row>
    <row r="82" spans="1:11" x14ac:dyDescent="0.25">
      <c r="A82" s="17">
        <v>42860</v>
      </c>
      <c r="B82" s="14">
        <f>SUMIF(C21:C54,"5",E21:E54)</f>
        <v>0</v>
      </c>
      <c r="C82" s="15">
        <f>F64</f>
        <v>0</v>
      </c>
      <c r="D82" s="90">
        <f t="shared" si="6"/>
        <v>0</v>
      </c>
      <c r="E82" s="103">
        <f>VALUE(B73)</f>
        <v>0</v>
      </c>
      <c r="F82" s="96">
        <f t="shared" ref="F82:F89" si="7">SUM(E82-D82)</f>
        <v>0</v>
      </c>
      <c r="I82" s="27"/>
      <c r="J82" s="128"/>
      <c r="K82" s="128"/>
    </row>
    <row r="83" spans="1:11" x14ac:dyDescent="0.25">
      <c r="A83" s="17">
        <v>42892</v>
      </c>
      <c r="B83" s="14">
        <f>SUMIF(C21:C54,"6",E21:E54)</f>
        <v>0</v>
      </c>
      <c r="C83" s="15">
        <f>F64</f>
        <v>0</v>
      </c>
      <c r="D83" s="90">
        <f t="shared" si="6"/>
        <v>0</v>
      </c>
      <c r="E83" s="103">
        <f>VALUE(B73)</f>
        <v>0</v>
      </c>
      <c r="F83" s="96">
        <f t="shared" si="7"/>
        <v>0</v>
      </c>
      <c r="I83" s="27"/>
      <c r="J83" s="128"/>
      <c r="K83" s="128"/>
    </row>
    <row r="84" spans="1:11" x14ac:dyDescent="0.25">
      <c r="A84" s="17">
        <v>42923</v>
      </c>
      <c r="B84" s="14">
        <f>SUMIF(C21:C54,"7",E21:E54)</f>
        <v>0</v>
      </c>
      <c r="C84" s="15">
        <f>F64</f>
        <v>0</v>
      </c>
      <c r="D84" s="90">
        <f t="shared" si="6"/>
        <v>0</v>
      </c>
      <c r="E84" s="103">
        <f>VALUE(B73)</f>
        <v>0</v>
      </c>
      <c r="F84" s="96">
        <f t="shared" si="7"/>
        <v>0</v>
      </c>
      <c r="I84" s="27"/>
      <c r="J84" s="128"/>
      <c r="K84" s="128"/>
    </row>
    <row r="85" spans="1:11" x14ac:dyDescent="0.25">
      <c r="A85" s="17">
        <v>42955</v>
      </c>
      <c r="B85" s="14">
        <f>SUMIF(C21:C54,"8",E21:E54)</f>
        <v>0</v>
      </c>
      <c r="C85" s="15">
        <f>F64</f>
        <v>0</v>
      </c>
      <c r="D85" s="90">
        <f t="shared" si="6"/>
        <v>0</v>
      </c>
      <c r="E85" s="103">
        <f>VALUE(B73)</f>
        <v>0</v>
      </c>
      <c r="F85" s="96">
        <f t="shared" si="7"/>
        <v>0</v>
      </c>
      <c r="I85" s="27"/>
      <c r="J85" s="128"/>
      <c r="K85" s="128"/>
    </row>
    <row r="86" spans="1:11" x14ac:dyDescent="0.25">
      <c r="A86" s="17">
        <v>42987</v>
      </c>
      <c r="B86" s="14">
        <f>SUMIF(C21:C54,"9",E21:E54)</f>
        <v>0</v>
      </c>
      <c r="C86" s="15">
        <f>F64</f>
        <v>0</v>
      </c>
      <c r="D86" s="90">
        <f t="shared" si="6"/>
        <v>0</v>
      </c>
      <c r="E86" s="103">
        <f>VALUE(B73)</f>
        <v>0</v>
      </c>
      <c r="F86" s="96">
        <f t="shared" si="7"/>
        <v>0</v>
      </c>
      <c r="I86" s="27"/>
      <c r="J86" s="128"/>
      <c r="K86" s="128"/>
    </row>
    <row r="87" spans="1:11" x14ac:dyDescent="0.25">
      <c r="A87" s="17">
        <v>43018</v>
      </c>
      <c r="B87" s="14">
        <f>SUMIF(C21:C54,"10",E21:E54)</f>
        <v>0</v>
      </c>
      <c r="C87" s="15">
        <f>F64</f>
        <v>0</v>
      </c>
      <c r="D87" s="91">
        <f>SUM(C87,B87)</f>
        <v>0</v>
      </c>
      <c r="E87" s="103">
        <f>VALUE(B73)</f>
        <v>0</v>
      </c>
      <c r="F87" s="96">
        <f t="shared" si="7"/>
        <v>0</v>
      </c>
      <c r="I87" s="27"/>
      <c r="J87" s="128"/>
      <c r="K87" s="128"/>
    </row>
    <row r="88" spans="1:11" x14ac:dyDescent="0.25">
      <c r="A88" s="17">
        <v>43050</v>
      </c>
      <c r="B88" s="14">
        <f>SUMIF(C21:C54,"11",E21:E54)</f>
        <v>0</v>
      </c>
      <c r="C88" s="15">
        <f>F64</f>
        <v>0</v>
      </c>
      <c r="D88" s="91">
        <f>SUM(C88,B88)</f>
        <v>0</v>
      </c>
      <c r="E88" s="103">
        <f>VALUE(B73)</f>
        <v>0</v>
      </c>
      <c r="F88" s="96">
        <f t="shared" si="7"/>
        <v>0</v>
      </c>
      <c r="I88" s="27"/>
      <c r="J88" s="128"/>
      <c r="K88" s="128"/>
    </row>
    <row r="89" spans="1:11" ht="15.75" thickBot="1" x14ac:dyDescent="0.3">
      <c r="A89" s="17">
        <v>43081</v>
      </c>
      <c r="B89" s="14">
        <f>SUMIF(C21:C54,"12",E21:E54)</f>
        <v>0</v>
      </c>
      <c r="C89" s="15">
        <f>F64</f>
        <v>0</v>
      </c>
      <c r="D89" s="92">
        <f>SUM(C89,B89)</f>
        <v>0</v>
      </c>
      <c r="E89" s="104">
        <f>VALUE(B73)</f>
        <v>0</v>
      </c>
      <c r="F89" s="97">
        <f t="shared" si="7"/>
        <v>0</v>
      </c>
      <c r="H89" s="27"/>
      <c r="I89" s="27"/>
      <c r="J89" s="128"/>
      <c r="K89" s="128"/>
    </row>
    <row r="90" spans="1:11" ht="15.75" thickBot="1" x14ac:dyDescent="0.3">
      <c r="A90" s="20"/>
      <c r="B90" s="21"/>
      <c r="C90" s="22" t="s">
        <v>12</v>
      </c>
      <c r="D90" s="23">
        <f>SUM(D78:D89)</f>
        <v>0</v>
      </c>
      <c r="E90" s="101">
        <f>SUM(E78:E89)</f>
        <v>0</v>
      </c>
      <c r="F90" s="24">
        <f>SUM(F78:F89)</f>
        <v>0</v>
      </c>
    </row>
  </sheetData>
  <sheetProtection algorithmName="SHA-512" hashValue="FOGfJLlMpQSwpWAn7X3DOOoJg9lc9Hbsfq7y3Z5BES9Q0cmx41Qzotq7NV25ik0a1nnOzgjum+Jx9Nh8qgSSUg==" saltValue="aR6cjNJTgT8TtjTVgG9jcQ==" spinCount="100000" sheet="1" objects="1" scenarios="1"/>
  <mergeCells count="18">
    <mergeCell ref="F76:F77"/>
    <mergeCell ref="J78:K89"/>
    <mergeCell ref="J56:K61"/>
    <mergeCell ref="A64:B64"/>
    <mergeCell ref="J65:K72"/>
    <mergeCell ref="B73:F73"/>
    <mergeCell ref="J74:K74"/>
    <mergeCell ref="A76:A77"/>
    <mergeCell ref="B76:B77"/>
    <mergeCell ref="C76:C77"/>
    <mergeCell ref="D76:D77"/>
    <mergeCell ref="E76:E77"/>
    <mergeCell ref="A1:F1"/>
    <mergeCell ref="H1:K1"/>
    <mergeCell ref="H2:K3"/>
    <mergeCell ref="J4:K19"/>
    <mergeCell ref="J21:K38"/>
    <mergeCell ref="J40:K54"/>
  </mergeCells>
  <conditionalFormatting sqref="C74">
    <cfRule type="cellIs" dxfId="33" priority="2" operator="lessThan">
      <formula>0</formula>
    </cfRule>
  </conditionalFormatting>
  <conditionalFormatting sqref="D78">
    <cfRule type="cellIs" dxfId="32" priority="3" operator="greaterThan">
      <formula>$E$78</formula>
    </cfRule>
  </conditionalFormatting>
  <conditionalFormatting sqref="D78:D89">
    <cfRule type="cellIs" dxfId="31" priority="17" operator="lessThan">
      <formula>$E$76</formula>
    </cfRule>
  </conditionalFormatting>
  <conditionalFormatting sqref="D79">
    <cfRule type="cellIs" dxfId="30" priority="4" operator="greaterThan">
      <formula>$E$79</formula>
    </cfRule>
  </conditionalFormatting>
  <conditionalFormatting sqref="D80">
    <cfRule type="cellIs" dxfId="29" priority="5" operator="greaterThan">
      <formula>$E$80</formula>
    </cfRule>
  </conditionalFormatting>
  <conditionalFormatting sqref="D81">
    <cfRule type="cellIs" dxfId="28" priority="6" operator="greaterThan">
      <formula>$E$81</formula>
    </cfRule>
  </conditionalFormatting>
  <conditionalFormatting sqref="D82">
    <cfRule type="cellIs" dxfId="27" priority="7" operator="greaterThan">
      <formula>$E$82</formula>
    </cfRule>
  </conditionalFormatting>
  <conditionalFormatting sqref="D83">
    <cfRule type="cellIs" dxfId="26" priority="8" operator="greaterThan">
      <formula>$E$83</formula>
    </cfRule>
  </conditionalFormatting>
  <conditionalFormatting sqref="D84">
    <cfRule type="cellIs" dxfId="25" priority="9" operator="greaterThan">
      <formula>$E$84</formula>
    </cfRule>
  </conditionalFormatting>
  <conditionalFormatting sqref="D86">
    <cfRule type="cellIs" dxfId="24" priority="11" operator="greaterThan">
      <formula>$E$86</formula>
    </cfRule>
  </conditionalFormatting>
  <conditionalFormatting sqref="D87">
    <cfRule type="cellIs" dxfId="23" priority="12" operator="greaterThan">
      <formula>$E$87</formula>
    </cfRule>
  </conditionalFormatting>
  <conditionalFormatting sqref="D88">
    <cfRule type="cellIs" dxfId="22" priority="13" operator="greaterThan">
      <formula>$E$88</formula>
    </cfRule>
  </conditionalFormatting>
  <conditionalFormatting sqref="D89">
    <cfRule type="cellIs" dxfId="21" priority="14" operator="greaterThan">
      <formula>$E$89</formula>
    </cfRule>
  </conditionalFormatting>
  <conditionalFormatting sqref="D85:E85">
    <cfRule type="cellIs" dxfId="20" priority="10" operator="greaterThan">
      <formula>$E$85</formula>
    </cfRule>
  </conditionalFormatting>
  <conditionalFormatting sqref="F78:F89">
    <cfRule type="cellIs" dxfId="19" priority="1" operator="lessThan">
      <formula>10</formula>
    </cfRule>
    <cfRule type="cellIs" dxfId="18" priority="15" operator="lessThan">
      <formula>100</formula>
    </cfRule>
    <cfRule type="cellIs" dxfId="17" priority="16" operator="greaterThan">
      <formula>100</formula>
    </cfRule>
  </conditionalFormatting>
  <pageMargins left="0.25" right="0.25" top="0.75" bottom="0.75" header="0.3" footer="0.3"/>
  <pageSetup paperSize="9" scale="79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F39E1-9284-493F-807F-F49D0976D76A}">
  <dimension ref="A1:M93"/>
  <sheetViews>
    <sheetView topLeftCell="A64" workbookViewId="0">
      <selection activeCell="D4" sqref="D4"/>
    </sheetView>
  </sheetViews>
  <sheetFormatPr baseColWidth="10" defaultRowHeight="15" x14ac:dyDescent="0.25"/>
  <cols>
    <col min="1" max="1" width="36.28515625" customWidth="1"/>
    <col min="2" max="2" width="15.140625" customWidth="1"/>
    <col min="3" max="3" width="16.7109375" bestFit="1" customWidth="1"/>
    <col min="4" max="4" width="19.5703125" customWidth="1"/>
    <col min="5" max="5" width="18.5703125" customWidth="1"/>
    <col min="6" max="6" width="20.85546875" bestFit="1" customWidth="1"/>
    <col min="7" max="7" width="3.7109375" customWidth="1"/>
    <col min="8" max="8" width="5.140625" customWidth="1"/>
    <col min="9" max="9" width="2.140625" customWidth="1"/>
  </cols>
  <sheetData>
    <row r="1" spans="1:13" ht="35.25" thickBot="1" x14ac:dyDescent="0.3">
      <c r="A1" s="137" t="s">
        <v>29</v>
      </c>
      <c r="B1" s="138"/>
      <c r="C1" s="138"/>
      <c r="D1" s="138"/>
      <c r="E1" s="138"/>
      <c r="F1" s="139"/>
      <c r="G1" s="140"/>
      <c r="H1" s="255" t="s">
        <v>79</v>
      </c>
      <c r="I1" s="255"/>
      <c r="J1" s="255"/>
      <c r="K1" s="255"/>
      <c r="L1" s="140"/>
      <c r="M1" s="140"/>
    </row>
    <row r="2" spans="1:13" x14ac:dyDescent="0.25">
      <c r="A2" s="141"/>
      <c r="B2" s="142" t="s">
        <v>27</v>
      </c>
      <c r="C2" s="142"/>
      <c r="D2" s="142"/>
      <c r="E2" s="142"/>
      <c r="F2" s="143"/>
      <c r="G2" s="140"/>
      <c r="H2" s="256" t="s">
        <v>80</v>
      </c>
      <c r="I2" s="256"/>
      <c r="J2" s="256"/>
      <c r="K2" s="256"/>
      <c r="L2" s="140"/>
      <c r="M2" s="140"/>
    </row>
    <row r="3" spans="1:13" x14ac:dyDescent="0.25">
      <c r="A3" s="144" t="s">
        <v>25</v>
      </c>
      <c r="B3" s="145" t="s">
        <v>15</v>
      </c>
      <c r="C3" s="146"/>
      <c r="D3" s="147" t="s">
        <v>1</v>
      </c>
      <c r="E3" s="148" t="s">
        <v>0</v>
      </c>
      <c r="F3" s="149"/>
      <c r="G3" s="140"/>
      <c r="H3" s="256"/>
      <c r="I3" s="256"/>
      <c r="J3" s="256"/>
      <c r="K3" s="256"/>
      <c r="L3" s="140"/>
      <c r="M3" s="140"/>
    </row>
    <row r="4" spans="1:13" x14ac:dyDescent="0.25">
      <c r="A4" s="150" t="s">
        <v>58</v>
      </c>
      <c r="B4" s="151">
        <v>45865</v>
      </c>
      <c r="C4" s="152" t="s">
        <v>16</v>
      </c>
      <c r="D4" s="153">
        <v>54</v>
      </c>
      <c r="E4" s="154">
        <f t="shared" ref="E4:E16" si="0">D4*12</f>
        <v>648</v>
      </c>
      <c r="F4" s="155" t="s">
        <v>16</v>
      </c>
      <c r="G4" s="140"/>
      <c r="H4" s="156"/>
      <c r="I4" s="156"/>
      <c r="J4" s="157" t="s">
        <v>54</v>
      </c>
      <c r="K4" s="157"/>
      <c r="L4" s="140"/>
      <c r="M4" s="140"/>
    </row>
    <row r="5" spans="1:13" x14ac:dyDescent="0.25">
      <c r="A5" s="150" t="s">
        <v>59</v>
      </c>
      <c r="B5" s="151">
        <v>45866</v>
      </c>
      <c r="C5" s="152" t="s">
        <v>16</v>
      </c>
      <c r="D5" s="153">
        <v>37</v>
      </c>
      <c r="E5" s="154">
        <f t="shared" si="0"/>
        <v>444</v>
      </c>
      <c r="F5" s="155" t="s">
        <v>16</v>
      </c>
      <c r="G5" s="140"/>
      <c r="H5" s="140"/>
      <c r="I5" s="156"/>
      <c r="J5" s="157"/>
      <c r="K5" s="157"/>
      <c r="L5" s="140"/>
      <c r="M5" s="140"/>
    </row>
    <row r="6" spans="1:13" x14ac:dyDescent="0.25">
      <c r="A6" s="150" t="s">
        <v>32</v>
      </c>
      <c r="B6" s="151">
        <v>45867</v>
      </c>
      <c r="C6" s="152" t="s">
        <v>16</v>
      </c>
      <c r="D6" s="153">
        <v>15</v>
      </c>
      <c r="E6" s="154">
        <f t="shared" si="0"/>
        <v>180</v>
      </c>
      <c r="F6" s="155" t="s">
        <v>16</v>
      </c>
      <c r="G6" s="140"/>
      <c r="H6" s="140"/>
      <c r="I6" s="156"/>
      <c r="J6" s="157"/>
      <c r="K6" s="157"/>
      <c r="L6" s="140"/>
      <c r="M6" s="140"/>
    </row>
    <row r="7" spans="1:13" x14ac:dyDescent="0.25">
      <c r="A7" s="150" t="s">
        <v>33</v>
      </c>
      <c r="B7" s="151">
        <v>45868</v>
      </c>
      <c r="C7" s="152" t="s">
        <v>16</v>
      </c>
      <c r="D7" s="153">
        <v>62</v>
      </c>
      <c r="E7" s="154">
        <f>D7*12</f>
        <v>744</v>
      </c>
      <c r="F7" s="155" t="s">
        <v>16</v>
      </c>
      <c r="G7" s="140"/>
      <c r="H7" s="140"/>
      <c r="I7" s="156"/>
      <c r="J7" s="157"/>
      <c r="K7" s="157"/>
      <c r="L7" s="140"/>
      <c r="M7" s="140"/>
    </row>
    <row r="8" spans="1:13" x14ac:dyDescent="0.25">
      <c r="A8" s="150" t="s">
        <v>57</v>
      </c>
      <c r="B8" s="151">
        <v>45869</v>
      </c>
      <c r="C8" s="152" t="s">
        <v>16</v>
      </c>
      <c r="D8" s="153">
        <v>1300</v>
      </c>
      <c r="E8" s="154">
        <f>D8*12</f>
        <v>15600</v>
      </c>
      <c r="F8" s="155" t="s">
        <v>16</v>
      </c>
      <c r="G8" s="140"/>
      <c r="H8" s="140"/>
      <c r="I8" s="156"/>
      <c r="J8" s="157"/>
      <c r="K8" s="157"/>
      <c r="L8" s="140"/>
      <c r="M8" s="140"/>
    </row>
    <row r="9" spans="1:13" x14ac:dyDescent="0.25">
      <c r="A9" s="150" t="s">
        <v>60</v>
      </c>
      <c r="B9" s="151">
        <v>45870</v>
      </c>
      <c r="C9" s="152" t="s">
        <v>16</v>
      </c>
      <c r="D9" s="153">
        <v>716</v>
      </c>
      <c r="E9" s="154">
        <f t="shared" si="0"/>
        <v>8592</v>
      </c>
      <c r="F9" s="155" t="s">
        <v>16</v>
      </c>
      <c r="G9" s="140"/>
      <c r="H9" s="140"/>
      <c r="I9" s="156"/>
      <c r="J9" s="157"/>
      <c r="K9" s="157"/>
      <c r="L9" s="140"/>
      <c r="M9" s="140"/>
    </row>
    <row r="10" spans="1:13" x14ac:dyDescent="0.25">
      <c r="A10" s="150" t="s">
        <v>88</v>
      </c>
      <c r="B10" s="151">
        <v>45871</v>
      </c>
      <c r="C10" s="152" t="s">
        <v>16</v>
      </c>
      <c r="D10" s="153">
        <v>69</v>
      </c>
      <c r="E10" s="154">
        <f t="shared" si="0"/>
        <v>828</v>
      </c>
      <c r="F10" s="155" t="s">
        <v>16</v>
      </c>
      <c r="G10" s="140"/>
      <c r="H10" s="140"/>
      <c r="I10" s="156"/>
      <c r="J10" s="157"/>
      <c r="K10" s="157"/>
      <c r="L10" s="140"/>
      <c r="M10" s="140"/>
    </row>
    <row r="11" spans="1:13" x14ac:dyDescent="0.25">
      <c r="A11" s="150" t="s">
        <v>61</v>
      </c>
      <c r="B11" s="151">
        <v>45872</v>
      </c>
      <c r="C11" s="152" t="s">
        <v>16</v>
      </c>
      <c r="D11" s="153">
        <v>26</v>
      </c>
      <c r="E11" s="154">
        <f t="shared" si="0"/>
        <v>312</v>
      </c>
      <c r="F11" s="155" t="s">
        <v>16</v>
      </c>
      <c r="G11" s="140"/>
      <c r="H11" s="140"/>
      <c r="I11" s="156"/>
      <c r="J11" s="157"/>
      <c r="K11" s="157"/>
      <c r="L11" s="140"/>
      <c r="M11" s="140"/>
    </row>
    <row r="12" spans="1:13" x14ac:dyDescent="0.25">
      <c r="A12" s="150" t="s">
        <v>62</v>
      </c>
      <c r="B12" s="151">
        <v>45873</v>
      </c>
      <c r="C12" s="152" t="s">
        <v>16</v>
      </c>
      <c r="D12" s="153">
        <v>250</v>
      </c>
      <c r="E12" s="154">
        <f t="shared" si="0"/>
        <v>3000</v>
      </c>
      <c r="F12" s="155" t="s">
        <v>16</v>
      </c>
      <c r="G12" s="140"/>
      <c r="H12" s="140"/>
      <c r="I12" s="156"/>
      <c r="J12" s="157"/>
      <c r="K12" s="157"/>
      <c r="L12" s="140"/>
      <c r="M12" s="140"/>
    </row>
    <row r="13" spans="1:13" x14ac:dyDescent="0.25">
      <c r="A13" s="150" t="s">
        <v>63</v>
      </c>
      <c r="B13" s="151">
        <v>45874</v>
      </c>
      <c r="C13" s="152" t="s">
        <v>16</v>
      </c>
      <c r="D13" s="153">
        <v>40</v>
      </c>
      <c r="E13" s="154">
        <f>D13*12</f>
        <v>480</v>
      </c>
      <c r="F13" s="155" t="s">
        <v>16</v>
      </c>
      <c r="G13" s="140"/>
      <c r="H13" s="140"/>
      <c r="I13" s="156"/>
      <c r="J13" s="157"/>
      <c r="K13" s="157"/>
      <c r="L13" s="140"/>
      <c r="M13" s="140"/>
    </row>
    <row r="14" spans="1:13" x14ac:dyDescent="0.25">
      <c r="A14" s="150" t="s">
        <v>64</v>
      </c>
      <c r="B14" s="151">
        <v>45875</v>
      </c>
      <c r="C14" s="158" t="s">
        <v>16</v>
      </c>
      <c r="D14" s="153">
        <v>303</v>
      </c>
      <c r="E14" s="154">
        <f t="shared" si="0"/>
        <v>3636</v>
      </c>
      <c r="F14" s="155" t="s">
        <v>16</v>
      </c>
      <c r="G14" s="140"/>
      <c r="H14" s="140"/>
      <c r="I14" s="156"/>
      <c r="J14" s="157"/>
      <c r="K14" s="157"/>
      <c r="L14" s="140"/>
      <c r="M14" s="140"/>
    </row>
    <row r="15" spans="1:13" x14ac:dyDescent="0.25">
      <c r="A15" s="150" t="s">
        <v>89</v>
      </c>
      <c r="B15" s="151">
        <v>45876</v>
      </c>
      <c r="C15" s="152" t="s">
        <v>16</v>
      </c>
      <c r="D15" s="153">
        <v>119</v>
      </c>
      <c r="E15" s="154">
        <f t="shared" si="0"/>
        <v>1428</v>
      </c>
      <c r="F15" s="155" t="s">
        <v>16</v>
      </c>
      <c r="G15" s="140"/>
      <c r="H15" s="140"/>
      <c r="I15" s="156"/>
      <c r="J15" s="157"/>
      <c r="K15" s="157"/>
      <c r="L15" s="140"/>
      <c r="M15" s="140"/>
    </row>
    <row r="16" spans="1:13" x14ac:dyDescent="0.25">
      <c r="A16" s="150"/>
      <c r="B16" s="151"/>
      <c r="C16" s="152" t="s">
        <v>16</v>
      </c>
      <c r="D16" s="153">
        <v>0</v>
      </c>
      <c r="E16" s="154">
        <f t="shared" si="0"/>
        <v>0</v>
      </c>
      <c r="F16" s="160" t="s">
        <v>0</v>
      </c>
      <c r="G16" s="140"/>
      <c r="H16" s="140"/>
      <c r="I16" s="156"/>
      <c r="J16" s="157"/>
      <c r="K16" s="157"/>
      <c r="L16" s="140"/>
      <c r="M16" s="140"/>
    </row>
    <row r="17" spans="1:13" x14ac:dyDescent="0.25">
      <c r="A17" s="150"/>
      <c r="B17" s="151"/>
      <c r="C17" s="152" t="s">
        <v>16</v>
      </c>
      <c r="D17" s="153">
        <v>0</v>
      </c>
      <c r="E17" s="154">
        <f>D17*12</f>
        <v>0</v>
      </c>
      <c r="F17" s="161">
        <f>SUM(E4:E19)</f>
        <v>35892</v>
      </c>
      <c r="G17" s="140"/>
      <c r="H17" s="140"/>
      <c r="I17" s="156"/>
      <c r="J17" s="157"/>
      <c r="K17" s="157"/>
      <c r="L17" s="140"/>
      <c r="M17" s="140"/>
    </row>
    <row r="18" spans="1:13" x14ac:dyDescent="0.25">
      <c r="A18" s="150"/>
      <c r="B18" s="151"/>
      <c r="C18" s="152" t="s">
        <v>16</v>
      </c>
      <c r="D18" s="153">
        <v>0</v>
      </c>
      <c r="E18" s="154">
        <f t="shared" ref="E6:E18" si="1">D18*12</f>
        <v>0</v>
      </c>
      <c r="F18" s="162" t="s">
        <v>45</v>
      </c>
      <c r="G18" s="140"/>
      <c r="H18" s="140"/>
      <c r="I18" s="156"/>
      <c r="J18" s="157"/>
      <c r="K18" s="157"/>
      <c r="L18" s="140"/>
      <c r="M18" s="140"/>
    </row>
    <row r="19" spans="1:13" x14ac:dyDescent="0.25">
      <c r="A19" s="150"/>
      <c r="B19" s="159"/>
      <c r="C19" s="152" t="s">
        <v>16</v>
      </c>
      <c r="D19" s="163">
        <v>0</v>
      </c>
      <c r="E19" s="154">
        <f>D19*12</f>
        <v>0</v>
      </c>
      <c r="F19" s="164">
        <f>SUM(D4:D19)</f>
        <v>2991</v>
      </c>
      <c r="G19" s="140"/>
      <c r="H19" s="156"/>
      <c r="I19" s="156"/>
      <c r="J19" s="157"/>
      <c r="K19" s="157"/>
      <c r="L19" s="140"/>
      <c r="M19" s="140"/>
    </row>
    <row r="20" spans="1:13" x14ac:dyDescent="0.25">
      <c r="A20" s="165"/>
      <c r="B20" s="166"/>
      <c r="C20" s="167" t="s">
        <v>20</v>
      </c>
      <c r="D20" s="147" t="s">
        <v>1</v>
      </c>
      <c r="E20" s="168" t="s">
        <v>37</v>
      </c>
      <c r="F20" s="168"/>
      <c r="G20" s="140"/>
      <c r="H20" s="140"/>
      <c r="I20" s="140"/>
      <c r="J20" s="140"/>
      <c r="K20" s="140"/>
      <c r="L20" s="140"/>
      <c r="M20" s="140"/>
    </row>
    <row r="21" spans="1:13" x14ac:dyDescent="0.25">
      <c r="A21" s="169"/>
      <c r="B21" s="170" t="s">
        <v>16</v>
      </c>
      <c r="C21" s="171"/>
      <c r="D21" s="261">
        <f t="shared" ref="D21:D37" si="2">E21/12</f>
        <v>0</v>
      </c>
      <c r="E21" s="259">
        <v>0</v>
      </c>
      <c r="F21" s="173" t="s">
        <v>16</v>
      </c>
      <c r="G21" s="140"/>
      <c r="H21" s="156"/>
      <c r="I21" s="156"/>
      <c r="J21" s="157" t="s">
        <v>72</v>
      </c>
      <c r="K21" s="157"/>
      <c r="L21" s="140"/>
      <c r="M21" s="140"/>
    </row>
    <row r="22" spans="1:13" x14ac:dyDescent="0.25">
      <c r="A22" s="169"/>
      <c r="B22" s="170" t="s">
        <v>16</v>
      </c>
      <c r="C22" s="171"/>
      <c r="D22" s="261">
        <f t="shared" si="2"/>
        <v>0</v>
      </c>
      <c r="E22" s="259">
        <v>0</v>
      </c>
      <c r="F22" s="173" t="s">
        <v>16</v>
      </c>
      <c r="G22" s="140"/>
      <c r="H22" s="140"/>
      <c r="I22" s="156"/>
      <c r="J22" s="157"/>
      <c r="K22" s="157"/>
      <c r="L22" s="140"/>
      <c r="M22" s="140"/>
    </row>
    <row r="23" spans="1:13" x14ac:dyDescent="0.25">
      <c r="A23" s="169" t="s">
        <v>65</v>
      </c>
      <c r="B23" s="170" t="s">
        <v>16</v>
      </c>
      <c r="C23" s="171">
        <v>5</v>
      </c>
      <c r="D23" s="261">
        <f t="shared" si="2"/>
        <v>17.916666666666668</v>
      </c>
      <c r="E23" s="172">
        <v>215</v>
      </c>
      <c r="F23" s="173" t="s">
        <v>16</v>
      </c>
      <c r="G23" s="140"/>
      <c r="H23" s="140"/>
      <c r="I23" s="156"/>
      <c r="J23" s="157"/>
      <c r="K23" s="157"/>
      <c r="L23" s="140"/>
      <c r="M23" s="140"/>
    </row>
    <row r="24" spans="1:13" x14ac:dyDescent="0.25">
      <c r="A24" s="169" t="s">
        <v>65</v>
      </c>
      <c r="B24" s="170" t="s">
        <v>16</v>
      </c>
      <c r="C24" s="171">
        <v>8</v>
      </c>
      <c r="D24" s="261">
        <f t="shared" si="2"/>
        <v>17.916666666666668</v>
      </c>
      <c r="E24" s="172">
        <v>215</v>
      </c>
      <c r="F24" s="173" t="s">
        <v>16</v>
      </c>
      <c r="G24" s="140"/>
      <c r="H24" s="140"/>
      <c r="I24" s="156"/>
      <c r="J24" s="157"/>
      <c r="K24" s="157"/>
      <c r="L24" s="140"/>
      <c r="M24" s="140"/>
    </row>
    <row r="25" spans="1:13" x14ac:dyDescent="0.25">
      <c r="A25" s="169" t="s">
        <v>66</v>
      </c>
      <c r="B25" s="170" t="s">
        <v>16</v>
      </c>
      <c r="C25" s="171">
        <v>4</v>
      </c>
      <c r="D25" s="261">
        <f t="shared" si="2"/>
        <v>43.583333333333336</v>
      </c>
      <c r="E25" s="172">
        <v>523</v>
      </c>
      <c r="F25" s="173" t="s">
        <v>16</v>
      </c>
      <c r="G25" s="140"/>
      <c r="H25" s="140"/>
      <c r="I25" s="156"/>
      <c r="J25" s="157"/>
      <c r="K25" s="157"/>
      <c r="L25" s="140"/>
      <c r="M25" s="140"/>
    </row>
    <row r="26" spans="1:13" x14ac:dyDescent="0.25">
      <c r="A26" s="169" t="s">
        <v>66</v>
      </c>
      <c r="B26" s="170" t="s">
        <v>16</v>
      </c>
      <c r="C26" s="171">
        <v>10</v>
      </c>
      <c r="D26" s="261">
        <f t="shared" si="2"/>
        <v>43.583333333333336</v>
      </c>
      <c r="E26" s="172">
        <v>523</v>
      </c>
      <c r="F26" s="173" t="s">
        <v>16</v>
      </c>
      <c r="G26" s="140"/>
      <c r="H26" s="140"/>
      <c r="I26" s="156"/>
      <c r="J26" s="157"/>
      <c r="K26" s="157"/>
      <c r="L26" s="140"/>
      <c r="M26" s="140"/>
    </row>
    <row r="27" spans="1:13" x14ac:dyDescent="0.25">
      <c r="A27" s="169" t="s">
        <v>67</v>
      </c>
      <c r="B27" s="170" t="s">
        <v>16</v>
      </c>
      <c r="C27" s="171">
        <v>2</v>
      </c>
      <c r="D27" s="261">
        <f t="shared" si="2"/>
        <v>19.375</v>
      </c>
      <c r="E27" s="172">
        <v>232.5</v>
      </c>
      <c r="F27" s="173" t="s">
        <v>16</v>
      </c>
      <c r="G27" s="140"/>
      <c r="H27" s="140"/>
      <c r="I27" s="156"/>
      <c r="J27" s="157"/>
      <c r="K27" s="157"/>
      <c r="L27" s="140"/>
      <c r="M27" s="140"/>
    </row>
    <row r="28" spans="1:13" x14ac:dyDescent="0.25">
      <c r="A28" s="169" t="s">
        <v>67</v>
      </c>
      <c r="B28" s="170" t="s">
        <v>16</v>
      </c>
      <c r="C28" s="171">
        <v>5</v>
      </c>
      <c r="D28" s="261">
        <f t="shared" si="2"/>
        <v>19.375</v>
      </c>
      <c r="E28" s="172">
        <v>232.5</v>
      </c>
      <c r="F28" s="173" t="s">
        <v>16</v>
      </c>
      <c r="G28" s="140"/>
      <c r="H28" s="140"/>
      <c r="I28" s="156"/>
      <c r="J28" s="157"/>
      <c r="K28" s="157"/>
      <c r="L28" s="140"/>
      <c r="M28" s="140"/>
    </row>
    <row r="29" spans="1:13" x14ac:dyDescent="0.25">
      <c r="A29" s="169" t="s">
        <v>67</v>
      </c>
      <c r="B29" s="170" t="s">
        <v>16</v>
      </c>
      <c r="C29" s="171">
        <v>8</v>
      </c>
      <c r="D29" s="261">
        <f t="shared" si="2"/>
        <v>19.375</v>
      </c>
      <c r="E29" s="172">
        <v>232.5</v>
      </c>
      <c r="F29" s="173" t="s">
        <v>16</v>
      </c>
      <c r="G29" s="140"/>
      <c r="H29" s="140"/>
      <c r="I29" s="156"/>
      <c r="J29" s="157"/>
      <c r="K29" s="157"/>
      <c r="L29" s="140"/>
      <c r="M29" s="140"/>
    </row>
    <row r="30" spans="1:13" x14ac:dyDescent="0.25">
      <c r="A30" s="169" t="s">
        <v>67</v>
      </c>
      <c r="B30" s="170" t="s">
        <v>16</v>
      </c>
      <c r="C30" s="171">
        <v>11</v>
      </c>
      <c r="D30" s="261">
        <f t="shared" si="2"/>
        <v>19.375</v>
      </c>
      <c r="E30" s="172">
        <v>232.5</v>
      </c>
      <c r="F30" s="173" t="s">
        <v>16</v>
      </c>
      <c r="G30" s="140"/>
      <c r="H30" s="140"/>
      <c r="I30" s="156"/>
      <c r="J30" s="157"/>
      <c r="K30" s="157"/>
      <c r="L30" s="140"/>
      <c r="M30" s="140"/>
    </row>
    <row r="31" spans="1:13" x14ac:dyDescent="0.25">
      <c r="A31" s="169" t="s">
        <v>68</v>
      </c>
      <c r="B31" s="170" t="s">
        <v>16</v>
      </c>
      <c r="C31" s="171">
        <v>2</v>
      </c>
      <c r="D31" s="261">
        <f t="shared" si="2"/>
        <v>23.611083333333337</v>
      </c>
      <c r="E31" s="172">
        <v>283.33300000000003</v>
      </c>
      <c r="F31" s="173" t="s">
        <v>16</v>
      </c>
      <c r="G31" s="140"/>
      <c r="H31" s="140"/>
      <c r="I31" s="156"/>
      <c r="J31" s="157"/>
      <c r="K31" s="157"/>
      <c r="L31" s="140"/>
      <c r="M31" s="140"/>
    </row>
    <row r="32" spans="1:13" x14ac:dyDescent="0.25">
      <c r="A32" s="169" t="s">
        <v>68</v>
      </c>
      <c r="B32" s="170" t="s">
        <v>16</v>
      </c>
      <c r="C32" s="171">
        <v>5</v>
      </c>
      <c r="D32" s="261">
        <f t="shared" si="2"/>
        <v>23.610833333333332</v>
      </c>
      <c r="E32" s="172">
        <v>283.33</v>
      </c>
      <c r="F32" s="173" t="s">
        <v>16</v>
      </c>
      <c r="G32" s="140"/>
      <c r="H32" s="140"/>
      <c r="I32" s="156"/>
      <c r="J32" s="157"/>
      <c r="K32" s="157"/>
      <c r="L32" s="140"/>
      <c r="M32" s="140"/>
    </row>
    <row r="33" spans="1:13" x14ac:dyDescent="0.25">
      <c r="A33" s="169" t="s">
        <v>68</v>
      </c>
      <c r="B33" s="170" t="s">
        <v>16</v>
      </c>
      <c r="C33" s="171">
        <v>8</v>
      </c>
      <c r="D33" s="261">
        <f t="shared" si="2"/>
        <v>23.610833333333332</v>
      </c>
      <c r="E33" s="172">
        <v>283.33</v>
      </c>
      <c r="F33" s="173" t="s">
        <v>16</v>
      </c>
      <c r="G33" s="140"/>
      <c r="H33" s="140"/>
      <c r="I33" s="156"/>
      <c r="J33" s="157"/>
      <c r="K33" s="157"/>
      <c r="L33" s="140"/>
      <c r="M33" s="140"/>
    </row>
    <row r="34" spans="1:13" x14ac:dyDescent="0.25">
      <c r="A34" s="169" t="s">
        <v>68</v>
      </c>
      <c r="B34" s="170" t="s">
        <v>16</v>
      </c>
      <c r="C34" s="171">
        <v>11</v>
      </c>
      <c r="D34" s="261">
        <f t="shared" si="2"/>
        <v>23.610833333333332</v>
      </c>
      <c r="E34" s="172">
        <v>283.33</v>
      </c>
      <c r="F34" s="173" t="s">
        <v>16</v>
      </c>
      <c r="G34" s="140"/>
      <c r="H34" s="140"/>
      <c r="I34" s="156"/>
      <c r="J34" s="157"/>
      <c r="K34" s="157"/>
      <c r="L34" s="140"/>
      <c r="M34" s="140"/>
    </row>
    <row r="35" spans="1:13" x14ac:dyDescent="0.25">
      <c r="A35" s="169" t="s">
        <v>36</v>
      </c>
      <c r="B35" s="170" t="s">
        <v>16</v>
      </c>
      <c r="C35" s="171">
        <v>1</v>
      </c>
      <c r="D35" s="261">
        <f t="shared" si="2"/>
        <v>4.5883333333333338</v>
      </c>
      <c r="E35" s="172">
        <v>55.06</v>
      </c>
      <c r="F35" s="174" t="s">
        <v>0</v>
      </c>
      <c r="G35" s="140"/>
      <c r="H35" s="140"/>
      <c r="I35" s="156"/>
      <c r="J35" s="157"/>
      <c r="K35" s="157"/>
      <c r="L35" s="140"/>
      <c r="M35" s="140"/>
    </row>
    <row r="36" spans="1:13" x14ac:dyDescent="0.25">
      <c r="A36" s="169" t="s">
        <v>36</v>
      </c>
      <c r="B36" s="170" t="s">
        <v>16</v>
      </c>
      <c r="C36" s="171">
        <v>4</v>
      </c>
      <c r="D36" s="261">
        <f t="shared" si="2"/>
        <v>4.5883333333333338</v>
      </c>
      <c r="E36" s="172">
        <v>55.06</v>
      </c>
      <c r="F36" s="175">
        <f>(D38+D37+D36+D35+D34+D33+D32+D31+D30+D29+D28+D27+D26+D25+D22+D21)*12</f>
        <v>3329.5630000000001</v>
      </c>
      <c r="G36" s="140"/>
      <c r="H36" s="140"/>
      <c r="I36" s="156"/>
      <c r="J36" s="157"/>
      <c r="K36" s="157"/>
      <c r="L36" s="140"/>
      <c r="M36" s="140"/>
    </row>
    <row r="37" spans="1:13" x14ac:dyDescent="0.25">
      <c r="A37" s="169" t="s">
        <v>36</v>
      </c>
      <c r="B37" s="170" t="s">
        <v>16</v>
      </c>
      <c r="C37" s="171">
        <v>7</v>
      </c>
      <c r="D37" s="261">
        <f t="shared" si="2"/>
        <v>4.5883333333333338</v>
      </c>
      <c r="E37" s="172">
        <v>55.06</v>
      </c>
      <c r="F37" s="176" t="s">
        <v>69</v>
      </c>
      <c r="G37" s="140"/>
      <c r="H37" s="140"/>
      <c r="I37" s="156"/>
      <c r="J37" s="157"/>
      <c r="K37" s="157"/>
      <c r="L37" s="140"/>
      <c r="M37" s="140"/>
    </row>
    <row r="38" spans="1:13" x14ac:dyDescent="0.25">
      <c r="A38" s="169" t="s">
        <v>36</v>
      </c>
      <c r="B38" s="170" t="s">
        <v>16</v>
      </c>
      <c r="C38" s="171">
        <v>10</v>
      </c>
      <c r="D38" s="261">
        <f>E38/12</f>
        <v>4.5883333333333338</v>
      </c>
      <c r="E38" s="172">
        <v>55.06</v>
      </c>
      <c r="F38" s="177">
        <f>(D38+D37+D36+D35+D34+D33+D32+D31+D30+D29+D28+D27+D26+D25+D22+D21)</f>
        <v>277.46358333333336</v>
      </c>
      <c r="G38" s="140"/>
      <c r="H38" s="156"/>
      <c r="I38" s="156"/>
      <c r="J38" s="157"/>
      <c r="K38" s="157"/>
      <c r="L38" s="140"/>
      <c r="M38" s="140"/>
    </row>
    <row r="39" spans="1:13" x14ac:dyDescent="0.25">
      <c r="A39" s="165" t="s">
        <v>26</v>
      </c>
      <c r="B39" s="166" t="s">
        <v>15</v>
      </c>
      <c r="C39" s="167" t="s">
        <v>20</v>
      </c>
      <c r="D39" s="147" t="s">
        <v>1</v>
      </c>
      <c r="E39" s="148" t="s">
        <v>0</v>
      </c>
      <c r="F39" s="168"/>
      <c r="G39" s="140"/>
      <c r="H39" s="140"/>
      <c r="I39" s="140"/>
      <c r="J39" s="140"/>
      <c r="K39" s="140"/>
      <c r="L39" s="140"/>
      <c r="M39" s="140"/>
    </row>
    <row r="40" spans="1:13" x14ac:dyDescent="0.25">
      <c r="A40" s="178" t="s">
        <v>46</v>
      </c>
      <c r="B40" s="178"/>
      <c r="C40" s="179">
        <v>6</v>
      </c>
      <c r="D40" s="180">
        <f>E40/12</f>
        <v>7.4916666666666671</v>
      </c>
      <c r="E40" s="181">
        <v>89.9</v>
      </c>
      <c r="F40" s="155" t="s">
        <v>16</v>
      </c>
      <c r="G40" s="140"/>
      <c r="H40" s="156"/>
      <c r="I40" s="156"/>
      <c r="J40" s="157" t="s">
        <v>53</v>
      </c>
      <c r="K40" s="157"/>
      <c r="L40" s="140"/>
      <c r="M40" s="140"/>
    </row>
    <row r="41" spans="1:13" x14ac:dyDescent="0.25">
      <c r="A41" s="178" t="s">
        <v>78</v>
      </c>
      <c r="B41" s="159"/>
      <c r="C41" s="182">
        <v>1</v>
      </c>
      <c r="D41" s="180">
        <f>E41/12</f>
        <v>90</v>
      </c>
      <c r="E41" s="181">
        <v>1080</v>
      </c>
      <c r="F41" s="155" t="s">
        <v>16</v>
      </c>
      <c r="G41" s="140"/>
      <c r="H41" s="156"/>
      <c r="I41" s="156"/>
      <c r="J41" s="157"/>
      <c r="K41" s="157"/>
      <c r="L41" s="140"/>
      <c r="M41" s="140"/>
    </row>
    <row r="42" spans="1:13" x14ac:dyDescent="0.25">
      <c r="A42" s="178" t="s">
        <v>76</v>
      </c>
      <c r="B42" s="151"/>
      <c r="C42" s="182">
        <v>2</v>
      </c>
      <c r="D42" s="180">
        <f t="shared" ref="D42" si="3">E42/12</f>
        <v>7.75</v>
      </c>
      <c r="E42" s="181">
        <v>93</v>
      </c>
      <c r="F42" s="155" t="s">
        <v>16</v>
      </c>
      <c r="G42" s="140"/>
      <c r="H42" s="156"/>
      <c r="I42" s="156"/>
      <c r="J42" s="157"/>
      <c r="K42" s="157"/>
      <c r="L42" s="140"/>
      <c r="M42" s="140"/>
    </row>
    <row r="43" spans="1:13" x14ac:dyDescent="0.25">
      <c r="A43" s="178" t="s">
        <v>77</v>
      </c>
      <c r="B43" s="159"/>
      <c r="C43" s="182">
        <v>2</v>
      </c>
      <c r="D43" s="180">
        <f>E43/12</f>
        <v>15.666666666666666</v>
      </c>
      <c r="E43" s="181">
        <v>188</v>
      </c>
      <c r="F43" s="155" t="s">
        <v>16</v>
      </c>
      <c r="G43" s="140"/>
      <c r="H43" s="156"/>
      <c r="I43" s="156"/>
      <c r="J43" s="157"/>
      <c r="K43" s="157"/>
      <c r="L43" s="140"/>
      <c r="M43" s="140"/>
    </row>
    <row r="44" spans="1:13" x14ac:dyDescent="0.25">
      <c r="A44" s="178" t="s">
        <v>30</v>
      </c>
      <c r="B44" s="151"/>
      <c r="C44" s="182">
        <v>6</v>
      </c>
      <c r="D44" s="180">
        <f>E44/12</f>
        <v>8.3333333333333339</v>
      </c>
      <c r="E44" s="183">
        <v>100</v>
      </c>
      <c r="F44" s="155" t="s">
        <v>16</v>
      </c>
      <c r="G44" s="140"/>
      <c r="H44" s="140"/>
      <c r="I44" s="156"/>
      <c r="J44" s="157"/>
      <c r="K44" s="157"/>
      <c r="L44" s="140"/>
      <c r="M44" s="140"/>
    </row>
    <row r="45" spans="1:13" x14ac:dyDescent="0.25">
      <c r="A45" s="150" t="s">
        <v>31</v>
      </c>
      <c r="B45" s="151"/>
      <c r="C45" s="182">
        <v>1</v>
      </c>
      <c r="D45" s="180">
        <f t="shared" ref="D45:D48" si="4">E45/12</f>
        <v>6</v>
      </c>
      <c r="E45" s="184">
        <v>72</v>
      </c>
      <c r="F45" s="155" t="s">
        <v>16</v>
      </c>
      <c r="G45" s="140"/>
      <c r="H45" s="140"/>
      <c r="I45" s="156"/>
      <c r="J45" s="157"/>
      <c r="K45" s="157"/>
      <c r="L45" s="140"/>
      <c r="M45" s="140"/>
    </row>
    <row r="46" spans="1:13" x14ac:dyDescent="0.25">
      <c r="A46" s="150" t="s">
        <v>34</v>
      </c>
      <c r="B46" s="150"/>
      <c r="C46" s="182">
        <v>1</v>
      </c>
      <c r="D46" s="180">
        <f t="shared" si="4"/>
        <v>21.666666666666668</v>
      </c>
      <c r="E46" s="181">
        <v>260</v>
      </c>
      <c r="F46" s="155" t="s">
        <v>16</v>
      </c>
      <c r="G46" s="140"/>
      <c r="H46" s="140"/>
      <c r="I46" s="156"/>
      <c r="J46" s="157"/>
      <c r="K46" s="157"/>
      <c r="L46" s="140"/>
      <c r="M46" s="140"/>
    </row>
    <row r="47" spans="1:13" x14ac:dyDescent="0.25">
      <c r="A47" s="150" t="s">
        <v>35</v>
      </c>
      <c r="B47" s="150"/>
      <c r="C47" s="182">
        <v>1</v>
      </c>
      <c r="D47" s="180">
        <f t="shared" si="4"/>
        <v>21.666666666666668</v>
      </c>
      <c r="E47" s="181">
        <v>260</v>
      </c>
      <c r="F47" s="155" t="s">
        <v>16</v>
      </c>
      <c r="G47" s="140"/>
      <c r="H47" s="140"/>
      <c r="I47" s="156"/>
      <c r="J47" s="157"/>
      <c r="K47" s="157"/>
      <c r="L47" s="140"/>
      <c r="M47" s="140"/>
    </row>
    <row r="48" spans="1:13" x14ac:dyDescent="0.25">
      <c r="A48" s="150" t="s">
        <v>70</v>
      </c>
      <c r="B48" s="150"/>
      <c r="C48" s="182">
        <v>5</v>
      </c>
      <c r="D48" s="180">
        <f t="shared" si="4"/>
        <v>17.466666666666665</v>
      </c>
      <c r="E48" s="181">
        <v>209.6</v>
      </c>
      <c r="F48" s="155" t="s">
        <v>16</v>
      </c>
      <c r="G48" s="140"/>
      <c r="H48" s="140"/>
      <c r="I48" s="156"/>
      <c r="J48" s="157"/>
      <c r="K48" s="157"/>
      <c r="L48" s="140"/>
      <c r="M48" s="140"/>
    </row>
    <row r="49" spans="1:13" x14ac:dyDescent="0.25">
      <c r="A49" s="150"/>
      <c r="B49" s="150"/>
      <c r="C49" s="182"/>
      <c r="D49" s="180">
        <f t="shared" ref="D48:D54" si="5">E49/12</f>
        <v>0</v>
      </c>
      <c r="E49" s="181">
        <v>0</v>
      </c>
      <c r="F49" s="155" t="s">
        <v>16</v>
      </c>
      <c r="G49" s="140"/>
      <c r="H49" s="140"/>
      <c r="I49" s="156"/>
      <c r="J49" s="157"/>
      <c r="K49" s="157"/>
      <c r="L49" s="140"/>
      <c r="M49" s="140"/>
    </row>
    <row r="50" spans="1:13" x14ac:dyDescent="0.25">
      <c r="A50" s="150"/>
      <c r="B50" s="150"/>
      <c r="C50" s="182"/>
      <c r="D50" s="180">
        <f t="shared" si="5"/>
        <v>0</v>
      </c>
      <c r="E50" s="181">
        <v>0</v>
      </c>
      <c r="F50" s="155" t="s">
        <v>16</v>
      </c>
      <c r="G50" s="140"/>
      <c r="H50" s="140"/>
      <c r="I50" s="156"/>
      <c r="J50" s="157"/>
      <c r="K50" s="157"/>
      <c r="L50" s="140"/>
      <c r="M50" s="140"/>
    </row>
    <row r="51" spans="1:13" x14ac:dyDescent="0.25">
      <c r="A51" s="150"/>
      <c r="B51" s="150"/>
      <c r="C51" s="182"/>
      <c r="D51" s="180">
        <f t="shared" si="5"/>
        <v>0</v>
      </c>
      <c r="E51" s="181">
        <v>0</v>
      </c>
      <c r="F51" s="185" t="s">
        <v>0</v>
      </c>
      <c r="G51" s="140"/>
      <c r="H51" s="140"/>
      <c r="I51" s="156"/>
      <c r="J51" s="157"/>
      <c r="K51" s="157"/>
      <c r="L51" s="140"/>
      <c r="M51" s="140"/>
    </row>
    <row r="52" spans="1:13" x14ac:dyDescent="0.25">
      <c r="A52" s="150"/>
      <c r="B52" s="150"/>
      <c r="C52" s="182"/>
      <c r="D52" s="180">
        <f t="shared" si="5"/>
        <v>0</v>
      </c>
      <c r="E52" s="181">
        <v>0</v>
      </c>
      <c r="F52" s="161">
        <f>SUM(E39:E54)</f>
        <v>2352.5</v>
      </c>
      <c r="G52" s="140"/>
      <c r="H52" s="140"/>
      <c r="I52" s="156"/>
      <c r="J52" s="157"/>
      <c r="K52" s="157"/>
      <c r="L52" s="140"/>
      <c r="M52" s="140"/>
    </row>
    <row r="53" spans="1:13" x14ac:dyDescent="0.25">
      <c r="A53" s="150"/>
      <c r="B53" s="150"/>
      <c r="C53" s="182"/>
      <c r="D53" s="180">
        <f t="shared" si="5"/>
        <v>0</v>
      </c>
      <c r="E53" s="186">
        <v>0</v>
      </c>
      <c r="F53" s="187" t="s">
        <v>19</v>
      </c>
      <c r="G53" s="140"/>
      <c r="H53" s="140"/>
      <c r="I53" s="156"/>
      <c r="J53" s="157"/>
      <c r="K53" s="157"/>
      <c r="L53" s="140"/>
      <c r="M53" s="140"/>
    </row>
    <row r="54" spans="1:13" x14ac:dyDescent="0.25">
      <c r="A54" s="150"/>
      <c r="B54" s="150"/>
      <c r="C54" s="182"/>
      <c r="D54" s="180">
        <f t="shared" si="5"/>
        <v>0</v>
      </c>
      <c r="E54" s="188">
        <v>0</v>
      </c>
      <c r="F54" s="189">
        <f>SUM(D21:D54)</f>
        <v>509.3385833333333</v>
      </c>
      <c r="G54" s="140"/>
      <c r="H54" s="156"/>
      <c r="I54" s="156"/>
      <c r="J54" s="157"/>
      <c r="K54" s="157"/>
      <c r="L54" s="140"/>
      <c r="M54" s="140"/>
    </row>
    <row r="55" spans="1:13" x14ac:dyDescent="0.25">
      <c r="A55" s="190" t="s">
        <v>17</v>
      </c>
      <c r="B55" s="191" t="s">
        <v>14</v>
      </c>
      <c r="C55" s="192" t="s">
        <v>13</v>
      </c>
      <c r="D55" s="147" t="s">
        <v>1</v>
      </c>
      <c r="E55" s="148" t="s">
        <v>0</v>
      </c>
      <c r="F55" s="193" t="s">
        <v>18</v>
      </c>
      <c r="G55" s="140"/>
      <c r="H55" s="140"/>
      <c r="I55" s="140"/>
      <c r="J55" s="140"/>
      <c r="K55" s="140"/>
      <c r="L55" s="140"/>
      <c r="M55" s="140"/>
    </row>
    <row r="56" spans="1:13" x14ac:dyDescent="0.25">
      <c r="A56" s="150" t="s">
        <v>41</v>
      </c>
      <c r="B56" s="194" t="s">
        <v>42</v>
      </c>
      <c r="C56" s="195">
        <v>120</v>
      </c>
      <c r="D56" s="196">
        <v>310</v>
      </c>
      <c r="E56" s="197">
        <f>D56*12</f>
        <v>3720</v>
      </c>
      <c r="F56" s="150" t="s">
        <v>87</v>
      </c>
      <c r="G56" s="140"/>
      <c r="H56" s="156"/>
      <c r="I56" s="156"/>
      <c r="J56" s="157" t="s">
        <v>52</v>
      </c>
      <c r="K56" s="157"/>
      <c r="L56" s="140"/>
      <c r="M56" s="140"/>
    </row>
    <row r="57" spans="1:13" x14ac:dyDescent="0.25">
      <c r="A57" s="150" t="s">
        <v>44</v>
      </c>
      <c r="B57" s="198" t="s">
        <v>43</v>
      </c>
      <c r="C57" s="195">
        <v>0</v>
      </c>
      <c r="D57" s="199">
        <v>222</v>
      </c>
      <c r="E57" s="197">
        <f>D57*12</f>
        <v>2664</v>
      </c>
      <c r="F57" s="150" t="s">
        <v>86</v>
      </c>
      <c r="G57" s="140"/>
      <c r="H57" s="140"/>
      <c r="I57" s="156"/>
      <c r="J57" s="157"/>
      <c r="K57" s="157"/>
      <c r="L57" s="140"/>
      <c r="M57" s="140"/>
    </row>
    <row r="58" spans="1:13" x14ac:dyDescent="0.25">
      <c r="A58" s="150" t="s">
        <v>71</v>
      </c>
      <c r="B58" s="194">
        <v>10</v>
      </c>
      <c r="C58" s="195">
        <v>120</v>
      </c>
      <c r="D58" s="200">
        <v>240</v>
      </c>
      <c r="E58" s="197">
        <f>D58*12</f>
        <v>2880</v>
      </c>
      <c r="F58" s="150" t="s">
        <v>85</v>
      </c>
      <c r="G58" s="140"/>
      <c r="H58" s="140"/>
      <c r="I58" s="156"/>
      <c r="J58" s="157"/>
      <c r="K58" s="157"/>
      <c r="L58" s="140"/>
      <c r="M58" s="140"/>
    </row>
    <row r="59" spans="1:13" x14ac:dyDescent="0.25">
      <c r="A59" s="150"/>
      <c r="B59" s="194"/>
      <c r="C59" s="195"/>
      <c r="D59" s="201">
        <v>0</v>
      </c>
      <c r="E59" s="197">
        <f>D59*12</f>
        <v>0</v>
      </c>
      <c r="F59" s="150"/>
      <c r="G59" s="140"/>
      <c r="H59" s="140"/>
      <c r="I59" s="156"/>
      <c r="J59" s="157"/>
      <c r="K59" s="157"/>
      <c r="L59" s="140"/>
      <c r="M59" s="140"/>
    </row>
    <row r="60" spans="1:13" x14ac:dyDescent="0.25">
      <c r="A60" s="150"/>
      <c r="B60" s="194"/>
      <c r="C60" s="195"/>
      <c r="D60" s="202">
        <v>0</v>
      </c>
      <c r="E60" s="197">
        <f>D60*12</f>
        <v>0</v>
      </c>
      <c r="F60" s="203"/>
      <c r="G60" s="140"/>
      <c r="H60" s="140"/>
      <c r="I60" s="156"/>
      <c r="J60" s="157"/>
      <c r="K60" s="157"/>
      <c r="L60" s="140"/>
      <c r="M60" s="140"/>
    </row>
    <row r="61" spans="1:13" x14ac:dyDescent="0.25">
      <c r="A61" s="150"/>
      <c r="B61" s="150"/>
      <c r="C61" s="204"/>
      <c r="D61" s="196">
        <v>0</v>
      </c>
      <c r="E61" s="197">
        <f t="shared" ref="E60:E61" si="6">D61*12</f>
        <v>0</v>
      </c>
      <c r="F61" s="150"/>
      <c r="G61" s="140"/>
      <c r="H61" s="156"/>
      <c r="I61" s="156"/>
      <c r="J61" s="157"/>
      <c r="K61" s="157"/>
      <c r="L61" s="140"/>
      <c r="M61" s="140"/>
    </row>
    <row r="62" spans="1:13" x14ac:dyDescent="0.25">
      <c r="A62" s="205"/>
      <c r="B62" s="206"/>
      <c r="C62" s="207"/>
      <c r="D62" s="208"/>
      <c r="E62" s="209"/>
      <c r="F62" s="187" t="s">
        <v>74</v>
      </c>
      <c r="G62" s="140"/>
      <c r="H62" s="140"/>
      <c r="I62" s="140"/>
      <c r="J62" s="140"/>
      <c r="K62" s="140"/>
      <c r="L62" s="140"/>
      <c r="M62" s="140"/>
    </row>
    <row r="63" spans="1:13" ht="15" customHeight="1" thickBot="1" x14ac:dyDescent="0.3">
      <c r="A63" s="210"/>
      <c r="B63" s="206"/>
      <c r="C63" s="211" t="s">
        <v>24</v>
      </c>
      <c r="D63" s="212"/>
      <c r="E63" s="213"/>
      <c r="F63" s="214">
        <f>SUM(D56:D61)</f>
        <v>772</v>
      </c>
      <c r="G63" s="140"/>
      <c r="H63" s="140"/>
      <c r="I63" s="140"/>
      <c r="J63" s="140"/>
      <c r="K63" s="140"/>
      <c r="L63" s="140"/>
      <c r="M63" s="140"/>
    </row>
    <row r="64" spans="1:13" ht="24" thickBot="1" x14ac:dyDescent="0.35">
      <c r="A64" s="215" t="s">
        <v>2</v>
      </c>
      <c r="B64" s="216"/>
      <c r="C64" s="217" t="s">
        <v>3</v>
      </c>
      <c r="D64" s="218">
        <f>SUM(D4:D63)</f>
        <v>4272.3385833333323</v>
      </c>
      <c r="E64" s="219" t="s">
        <v>4</v>
      </c>
      <c r="F64" s="220">
        <f>F63+F19</f>
        <v>3763</v>
      </c>
      <c r="G64" s="140"/>
      <c r="H64" s="140"/>
      <c r="I64" s="140"/>
      <c r="J64" s="140"/>
      <c r="K64" s="140"/>
      <c r="L64" s="140"/>
      <c r="M64" s="140"/>
    </row>
    <row r="65" spans="1:13" x14ac:dyDescent="0.25">
      <c r="A65" s="221" t="s">
        <v>22</v>
      </c>
      <c r="B65" s="221" t="s">
        <v>21</v>
      </c>
      <c r="C65" s="221"/>
      <c r="D65" s="221"/>
      <c r="E65" s="221"/>
      <c r="F65" s="221"/>
      <c r="G65" s="140"/>
      <c r="H65" s="156"/>
      <c r="I65" s="156"/>
      <c r="J65" s="157" t="s">
        <v>51</v>
      </c>
      <c r="K65" s="157"/>
      <c r="L65" s="140"/>
      <c r="M65" s="140"/>
    </row>
    <row r="66" spans="1:13" x14ac:dyDescent="0.25">
      <c r="A66" s="150" t="s">
        <v>40</v>
      </c>
      <c r="B66" s="222">
        <v>4300</v>
      </c>
      <c r="C66" s="205" t="s">
        <v>16</v>
      </c>
      <c r="D66" s="205" t="s">
        <v>16</v>
      </c>
      <c r="E66" s="205"/>
      <c r="F66" s="205"/>
      <c r="G66" s="140"/>
      <c r="H66" s="140"/>
      <c r="I66" s="156"/>
      <c r="J66" s="157"/>
      <c r="K66" s="157"/>
      <c r="L66" s="140"/>
      <c r="M66" s="140"/>
    </row>
    <row r="67" spans="1:13" x14ac:dyDescent="0.25">
      <c r="A67" s="150"/>
      <c r="B67" s="222"/>
      <c r="C67" s="205" t="s">
        <v>16</v>
      </c>
      <c r="D67" s="205" t="s">
        <v>16</v>
      </c>
      <c r="E67" s="205"/>
      <c r="F67" s="205"/>
      <c r="G67" s="140"/>
      <c r="H67" s="140"/>
      <c r="I67" s="156"/>
      <c r="J67" s="157"/>
      <c r="K67" s="157"/>
      <c r="L67" s="140"/>
      <c r="M67" s="140"/>
    </row>
    <row r="68" spans="1:13" x14ac:dyDescent="0.25">
      <c r="A68" s="150" t="s">
        <v>38</v>
      </c>
      <c r="B68" s="222">
        <v>109</v>
      </c>
      <c r="C68" s="205" t="s">
        <v>16</v>
      </c>
      <c r="D68" s="205"/>
      <c r="E68" s="205"/>
      <c r="F68" s="205"/>
      <c r="G68" s="140"/>
      <c r="H68" s="140"/>
      <c r="I68" s="156"/>
      <c r="J68" s="157"/>
      <c r="K68" s="157"/>
      <c r="L68" s="140"/>
      <c r="M68" s="140"/>
    </row>
    <row r="69" spans="1:13" x14ac:dyDescent="0.25">
      <c r="A69" s="150"/>
      <c r="B69" s="222"/>
      <c r="C69" s="205" t="s">
        <v>16</v>
      </c>
      <c r="D69" s="205"/>
      <c r="E69" s="205"/>
      <c r="F69" s="205"/>
      <c r="G69" s="140"/>
      <c r="H69" s="140"/>
      <c r="I69" s="156"/>
      <c r="J69" s="157"/>
      <c r="K69" s="157"/>
      <c r="L69" s="140"/>
      <c r="M69" s="140"/>
    </row>
    <row r="70" spans="1:13" x14ac:dyDescent="0.25">
      <c r="A70" s="150"/>
      <c r="B70" s="222"/>
      <c r="C70" s="205" t="s">
        <v>16</v>
      </c>
      <c r="D70" s="205"/>
      <c r="E70" s="205"/>
      <c r="F70" s="205"/>
      <c r="G70" s="140"/>
      <c r="H70" s="140"/>
      <c r="I70" s="156"/>
      <c r="J70" s="157"/>
      <c r="K70" s="157"/>
      <c r="L70" s="140"/>
      <c r="M70" s="140"/>
    </row>
    <row r="71" spans="1:13" x14ac:dyDescent="0.25">
      <c r="A71" s="150"/>
      <c r="B71" s="222"/>
      <c r="C71" s="205" t="s">
        <v>16</v>
      </c>
      <c r="D71" s="205"/>
      <c r="E71" s="205"/>
      <c r="F71" s="205"/>
      <c r="G71" s="140"/>
      <c r="H71" s="140"/>
      <c r="I71" s="156"/>
      <c r="J71" s="157"/>
      <c r="K71" s="157"/>
      <c r="L71" s="140"/>
      <c r="M71" s="140"/>
    </row>
    <row r="72" spans="1:13" x14ac:dyDescent="0.25">
      <c r="A72" s="150"/>
      <c r="B72" s="181"/>
      <c r="C72" s="205" t="s">
        <v>16</v>
      </c>
      <c r="D72" s="205"/>
      <c r="E72" s="205"/>
      <c r="F72" s="205"/>
      <c r="G72" s="140"/>
      <c r="H72" s="156"/>
      <c r="I72" s="156"/>
      <c r="J72" s="157"/>
      <c r="K72" s="157"/>
      <c r="L72" s="140"/>
      <c r="M72" s="140"/>
    </row>
    <row r="73" spans="1:13" ht="19.5" thickBot="1" x14ac:dyDescent="0.3">
      <c r="A73" s="223" t="s">
        <v>5</v>
      </c>
      <c r="B73" s="224">
        <f>SUM(B66:B72)</f>
        <v>4409</v>
      </c>
      <c r="C73" s="224"/>
      <c r="D73" s="224"/>
      <c r="E73" s="224"/>
      <c r="F73" s="224"/>
      <c r="G73" s="140"/>
      <c r="H73" s="140"/>
      <c r="I73" s="140"/>
      <c r="J73" s="140"/>
      <c r="K73" s="140"/>
      <c r="L73" s="140"/>
      <c r="M73" s="140"/>
    </row>
    <row r="74" spans="1:13" ht="27.75" customHeight="1" thickBot="1" x14ac:dyDescent="0.35">
      <c r="A74" s="225" t="s">
        <v>6</v>
      </c>
      <c r="B74" s="226" t="s">
        <v>23</v>
      </c>
      <c r="C74" s="227">
        <f>B73-D74</f>
        <v>136.66141666666772</v>
      </c>
      <c r="D74" s="228">
        <f>D64</f>
        <v>4272.3385833333323</v>
      </c>
      <c r="E74" s="228"/>
      <c r="F74" s="228"/>
      <c r="G74" s="140"/>
      <c r="H74" s="140"/>
      <c r="I74" s="156"/>
      <c r="J74" s="157" t="s">
        <v>75</v>
      </c>
      <c r="K74" s="157"/>
      <c r="L74" s="140"/>
      <c r="M74" s="140"/>
    </row>
    <row r="75" spans="1:13" ht="15.75" customHeight="1" thickBot="1" x14ac:dyDescent="0.3">
      <c r="A75" s="140"/>
      <c r="B75" s="140"/>
      <c r="C75" s="140"/>
      <c r="D75" s="140"/>
      <c r="E75" s="140"/>
      <c r="F75" s="140"/>
      <c r="G75" s="140"/>
      <c r="H75" s="140"/>
      <c r="I75" s="140"/>
      <c r="J75" s="262" t="s">
        <v>83</v>
      </c>
      <c r="K75" s="262"/>
      <c r="L75" s="262"/>
      <c r="M75" s="262"/>
    </row>
    <row r="76" spans="1:13" x14ac:dyDescent="0.25">
      <c r="A76" s="229" t="s">
        <v>7</v>
      </c>
      <c r="B76" s="230" t="s">
        <v>28</v>
      </c>
      <c r="C76" s="230" t="s">
        <v>8</v>
      </c>
      <c r="D76" s="230" t="s">
        <v>9</v>
      </c>
      <c r="E76" s="230" t="s">
        <v>10</v>
      </c>
      <c r="F76" s="231" t="s">
        <v>11</v>
      </c>
      <c r="G76" s="140"/>
      <c r="H76" s="140"/>
      <c r="I76" s="140"/>
      <c r="J76" s="262"/>
      <c r="K76" s="262"/>
      <c r="L76" s="262"/>
      <c r="M76" s="262"/>
    </row>
    <row r="77" spans="1:13" ht="15.75" thickBot="1" x14ac:dyDescent="0.3">
      <c r="A77" s="232"/>
      <c r="B77" s="233"/>
      <c r="C77" s="233"/>
      <c r="D77" s="233"/>
      <c r="E77" s="233"/>
      <c r="F77" s="234"/>
      <c r="G77" s="140"/>
      <c r="H77" s="140"/>
      <c r="I77" s="140"/>
      <c r="J77" s="262"/>
      <c r="K77" s="262"/>
      <c r="L77" s="262"/>
      <c r="M77" s="262"/>
    </row>
    <row r="78" spans="1:13" x14ac:dyDescent="0.25">
      <c r="A78" s="235">
        <v>42736</v>
      </c>
      <c r="B78" s="236">
        <f>SUMIF(C21:C54,"1",E21:E54)</f>
        <v>1727.06</v>
      </c>
      <c r="C78" s="237">
        <f>F64</f>
        <v>3763</v>
      </c>
      <c r="D78" s="238">
        <f>SUM(C78,B78)</f>
        <v>5490.0599999999995</v>
      </c>
      <c r="E78" s="239">
        <f>VALUE(B73)</f>
        <v>4409</v>
      </c>
      <c r="F78" s="240">
        <f>SUM(E78-D78)</f>
        <v>-1081.0599999999995</v>
      </c>
      <c r="G78" s="140"/>
      <c r="H78" s="156"/>
      <c r="I78" s="156"/>
      <c r="J78" s="157" t="s">
        <v>50</v>
      </c>
      <c r="K78" s="157"/>
      <c r="L78" s="140"/>
      <c r="M78" s="140"/>
    </row>
    <row r="79" spans="1:13" x14ac:dyDescent="0.25">
      <c r="A79" s="241">
        <v>42768</v>
      </c>
      <c r="B79" s="236">
        <f>SUMIF(C21:C54,"2",E21:E54)</f>
        <v>796.83300000000008</v>
      </c>
      <c r="C79" s="237">
        <f>F64</f>
        <v>3763</v>
      </c>
      <c r="D79" s="242">
        <f>SUM(C79,B79)</f>
        <v>4559.8330000000005</v>
      </c>
      <c r="E79" s="243">
        <f>VALUE(B73)</f>
        <v>4409</v>
      </c>
      <c r="F79" s="244">
        <f>SUM(E79-D79)</f>
        <v>-150.83300000000054</v>
      </c>
      <c r="G79" s="140"/>
      <c r="H79" s="140"/>
      <c r="I79" s="156"/>
      <c r="J79" s="157"/>
      <c r="K79" s="157"/>
      <c r="L79" s="140"/>
      <c r="M79" s="140"/>
    </row>
    <row r="80" spans="1:13" x14ac:dyDescent="0.25">
      <c r="A80" s="241">
        <v>42797</v>
      </c>
      <c r="B80" s="236">
        <f>SUMIF(C21:C54,"3",E21:E54)</f>
        <v>0</v>
      </c>
      <c r="C80" s="237">
        <f>F64</f>
        <v>3763</v>
      </c>
      <c r="D80" s="242">
        <f t="shared" ref="D80:D86" si="7">SUM(C80,B80)</f>
        <v>3763</v>
      </c>
      <c r="E80" s="243">
        <f>VALUE(B73)</f>
        <v>4409</v>
      </c>
      <c r="F80" s="244">
        <f>SUM(E80-D80)</f>
        <v>646</v>
      </c>
      <c r="G80" s="140"/>
      <c r="H80" s="140"/>
      <c r="I80" s="156"/>
      <c r="J80" s="157"/>
      <c r="K80" s="157"/>
      <c r="L80" s="140"/>
      <c r="M80" s="140"/>
    </row>
    <row r="81" spans="1:13" x14ac:dyDescent="0.25">
      <c r="A81" s="241">
        <v>42829</v>
      </c>
      <c r="B81" s="236">
        <f>SUMIF(C21:C54,"4",E21:E54)</f>
        <v>578.05999999999995</v>
      </c>
      <c r="C81" s="237">
        <f>F64</f>
        <v>3763</v>
      </c>
      <c r="D81" s="242">
        <f t="shared" si="7"/>
        <v>4341.0599999999995</v>
      </c>
      <c r="E81" s="243">
        <f>VALUE(B73)</f>
        <v>4409</v>
      </c>
      <c r="F81" s="244">
        <f>SUM(E81-D81)</f>
        <v>67.940000000000509</v>
      </c>
      <c r="G81" s="140"/>
      <c r="H81" s="140"/>
      <c r="I81" s="156"/>
      <c r="J81" s="157"/>
      <c r="K81" s="157"/>
      <c r="L81" s="140"/>
      <c r="M81" s="140"/>
    </row>
    <row r="82" spans="1:13" x14ac:dyDescent="0.25">
      <c r="A82" s="241">
        <v>42860</v>
      </c>
      <c r="B82" s="236">
        <f>SUMIF(C21:C54,"5",E21:E54)</f>
        <v>940.43</v>
      </c>
      <c r="C82" s="237">
        <f>F64</f>
        <v>3763</v>
      </c>
      <c r="D82" s="242">
        <f t="shared" si="7"/>
        <v>4703.43</v>
      </c>
      <c r="E82" s="243">
        <f>VALUE(B73)</f>
        <v>4409</v>
      </c>
      <c r="F82" s="244">
        <f t="shared" ref="F82:F89" si="8">SUM(E82-D82)</f>
        <v>-294.43000000000029</v>
      </c>
      <c r="G82" s="140"/>
      <c r="H82" s="140"/>
      <c r="I82" s="156"/>
      <c r="J82" s="157"/>
      <c r="K82" s="157"/>
      <c r="L82" s="140"/>
      <c r="M82" s="140"/>
    </row>
    <row r="83" spans="1:13" x14ac:dyDescent="0.25">
      <c r="A83" s="241">
        <v>42892</v>
      </c>
      <c r="B83" s="236">
        <f>SUMIF(C21:C54,"6",E21:E54)</f>
        <v>189.9</v>
      </c>
      <c r="C83" s="237">
        <f>F64</f>
        <v>3763</v>
      </c>
      <c r="D83" s="242">
        <f t="shared" si="7"/>
        <v>3952.9</v>
      </c>
      <c r="E83" s="243">
        <f>VALUE(B73)</f>
        <v>4409</v>
      </c>
      <c r="F83" s="244">
        <f t="shared" si="8"/>
        <v>456.09999999999991</v>
      </c>
      <c r="G83" s="140"/>
      <c r="H83" s="140"/>
      <c r="I83" s="156"/>
      <c r="J83" s="157"/>
      <c r="K83" s="157"/>
      <c r="L83" s="140"/>
      <c r="M83" s="140"/>
    </row>
    <row r="84" spans="1:13" x14ac:dyDescent="0.25">
      <c r="A84" s="241">
        <v>42923</v>
      </c>
      <c r="B84" s="236">
        <f>SUMIF(C21:C54,"7",E21:E54)</f>
        <v>55.06</v>
      </c>
      <c r="C84" s="237">
        <f>F64</f>
        <v>3763</v>
      </c>
      <c r="D84" s="242">
        <f t="shared" si="7"/>
        <v>3818.06</v>
      </c>
      <c r="E84" s="243">
        <f>VALUE(B73)</f>
        <v>4409</v>
      </c>
      <c r="F84" s="244">
        <f t="shared" si="8"/>
        <v>590.94000000000005</v>
      </c>
      <c r="G84" s="140"/>
      <c r="H84" s="140"/>
      <c r="I84" s="156"/>
      <c r="J84" s="157"/>
      <c r="K84" s="157"/>
      <c r="L84" s="140"/>
      <c r="M84" s="140"/>
    </row>
    <row r="85" spans="1:13" x14ac:dyDescent="0.25">
      <c r="A85" s="241">
        <v>42955</v>
      </c>
      <c r="B85" s="236">
        <f>SUMIF(C21:C54,"8",E21:E54)</f>
        <v>730.82999999999993</v>
      </c>
      <c r="C85" s="237">
        <f>F64</f>
        <v>3763</v>
      </c>
      <c r="D85" s="242">
        <f t="shared" si="7"/>
        <v>4493.83</v>
      </c>
      <c r="E85" s="243">
        <f>VALUE(B73)</f>
        <v>4409</v>
      </c>
      <c r="F85" s="244">
        <f t="shared" si="8"/>
        <v>-84.829999999999927</v>
      </c>
      <c r="G85" s="140"/>
      <c r="H85" s="140"/>
      <c r="I85" s="156"/>
      <c r="J85" s="157"/>
      <c r="K85" s="157"/>
      <c r="L85" s="140"/>
      <c r="M85" s="140"/>
    </row>
    <row r="86" spans="1:13" x14ac:dyDescent="0.25">
      <c r="A86" s="241">
        <v>42987</v>
      </c>
      <c r="B86" s="236">
        <f>SUMIF(C21:C54,"9",E21:E54)</f>
        <v>0</v>
      </c>
      <c r="C86" s="237">
        <f>F64</f>
        <v>3763</v>
      </c>
      <c r="D86" s="242">
        <f t="shared" si="7"/>
        <v>3763</v>
      </c>
      <c r="E86" s="243">
        <f>VALUE(B73)</f>
        <v>4409</v>
      </c>
      <c r="F86" s="244">
        <f t="shared" si="8"/>
        <v>646</v>
      </c>
      <c r="G86" s="140"/>
      <c r="H86" s="140"/>
      <c r="I86" s="156"/>
      <c r="J86" s="157"/>
      <c r="K86" s="157"/>
      <c r="L86" s="140"/>
      <c r="M86" s="140"/>
    </row>
    <row r="87" spans="1:13" x14ac:dyDescent="0.25">
      <c r="A87" s="241">
        <v>43018</v>
      </c>
      <c r="B87" s="236">
        <f>SUMIF(C21:C54,"10",E21:E54)</f>
        <v>578.05999999999995</v>
      </c>
      <c r="C87" s="237">
        <f>F64</f>
        <v>3763</v>
      </c>
      <c r="D87" s="245">
        <f>SUM(C87,B87)</f>
        <v>4341.0599999999995</v>
      </c>
      <c r="E87" s="243">
        <f>VALUE(B73)</f>
        <v>4409</v>
      </c>
      <c r="F87" s="244">
        <f t="shared" si="8"/>
        <v>67.940000000000509</v>
      </c>
      <c r="G87" s="140"/>
      <c r="H87" s="140"/>
      <c r="I87" s="156"/>
      <c r="J87" s="157"/>
      <c r="K87" s="157"/>
      <c r="L87" s="140"/>
      <c r="M87" s="140"/>
    </row>
    <row r="88" spans="1:13" x14ac:dyDescent="0.25">
      <c r="A88" s="241">
        <v>43050</v>
      </c>
      <c r="B88" s="236">
        <f>SUMIF(C21:C54,"11",E21:E54)</f>
        <v>515.82999999999993</v>
      </c>
      <c r="C88" s="237">
        <f>F64</f>
        <v>3763</v>
      </c>
      <c r="D88" s="245">
        <f>SUM(C88,B88)</f>
        <v>4278.83</v>
      </c>
      <c r="E88" s="243">
        <f>VALUE(B73)</f>
        <v>4409</v>
      </c>
      <c r="F88" s="244">
        <f t="shared" si="8"/>
        <v>130.17000000000007</v>
      </c>
      <c r="G88" s="140"/>
      <c r="H88" s="140"/>
      <c r="I88" s="156"/>
      <c r="J88" s="157"/>
      <c r="K88" s="157"/>
      <c r="L88" s="140"/>
      <c r="M88" s="140"/>
    </row>
    <row r="89" spans="1:13" ht="15.75" thickBot="1" x14ac:dyDescent="0.3">
      <c r="A89" s="241">
        <v>43081</v>
      </c>
      <c r="B89" s="236">
        <f>SUMIF(C21:C54,"12",E21:E54)</f>
        <v>0</v>
      </c>
      <c r="C89" s="237">
        <f>F64</f>
        <v>3763</v>
      </c>
      <c r="D89" s="246">
        <f>SUM(C89,B89)</f>
        <v>3763</v>
      </c>
      <c r="E89" s="247">
        <f>VALUE(B73)</f>
        <v>4409</v>
      </c>
      <c r="F89" s="248">
        <f t="shared" si="8"/>
        <v>646</v>
      </c>
      <c r="G89" s="140"/>
      <c r="H89" s="156"/>
      <c r="I89" s="156"/>
      <c r="J89" s="157"/>
      <c r="K89" s="157"/>
      <c r="L89" s="140"/>
      <c r="M89" s="140"/>
    </row>
    <row r="90" spans="1:13" ht="15.75" thickBot="1" x14ac:dyDescent="0.3">
      <c r="A90" s="249"/>
      <c r="B90" s="250"/>
      <c r="C90" s="251" t="s">
        <v>12</v>
      </c>
      <c r="D90" s="252">
        <f>SUM(D78:D89)</f>
        <v>51268.063000000002</v>
      </c>
      <c r="E90" s="253">
        <f>SUM(E78:E89)</f>
        <v>52908</v>
      </c>
      <c r="F90" s="254">
        <f>SUM(F78:F89)</f>
        <v>1639.9370000000008</v>
      </c>
      <c r="G90" s="140"/>
      <c r="H90" s="140"/>
      <c r="I90" s="140"/>
      <c r="J90" s="140"/>
      <c r="K90" s="140"/>
      <c r="L90" s="140"/>
      <c r="M90" s="140"/>
    </row>
    <row r="91" spans="1:13" x14ac:dyDescent="0.25">
      <c r="A91" s="140"/>
      <c r="B91" s="140"/>
      <c r="C91" s="140"/>
      <c r="D91" s="263" t="s">
        <v>84</v>
      </c>
      <c r="E91" s="140"/>
      <c r="F91" s="264" t="s">
        <v>81</v>
      </c>
      <c r="G91" s="140"/>
      <c r="H91" s="140"/>
      <c r="I91" s="140"/>
      <c r="J91" s="140"/>
      <c r="K91" s="140"/>
      <c r="L91" s="140"/>
      <c r="M91" s="140"/>
    </row>
    <row r="92" spans="1:13" x14ac:dyDescent="0.25">
      <c r="A92" s="140"/>
      <c r="B92" s="140"/>
      <c r="C92" s="140"/>
      <c r="D92" s="265"/>
      <c r="E92" s="140"/>
      <c r="F92" s="265" t="s">
        <v>82</v>
      </c>
      <c r="G92" s="140"/>
      <c r="H92" s="140"/>
      <c r="I92" s="140"/>
      <c r="J92" s="140"/>
      <c r="K92" s="140"/>
      <c r="L92" s="140"/>
      <c r="M92" s="140"/>
    </row>
    <row r="93" spans="1:13" x14ac:dyDescent="0.25">
      <c r="A93" s="140"/>
      <c r="B93" s="140"/>
      <c r="C93" s="140"/>
      <c r="D93" s="140"/>
      <c r="E93" s="140"/>
      <c r="F93" s="265"/>
      <c r="G93" s="140"/>
      <c r="H93" s="140"/>
      <c r="I93" s="140"/>
      <c r="J93" s="140"/>
      <c r="K93" s="140"/>
      <c r="L93" s="140"/>
      <c r="M93" s="140"/>
    </row>
  </sheetData>
  <sheetProtection algorithmName="SHA-512" hashValue="ikl4I6kyhSzj3tak1LCLRdygyH7FjbxMesLC8EuLVN5ltTIT0Aowp82C8FJwGElgMZc26tr6vDPez3Zzi313Pw==" saltValue="YJd68UokDtNOnG1/2B4bAg==" spinCount="100000" sheet="1" objects="1" scenarios="1"/>
  <mergeCells count="21">
    <mergeCell ref="J75:M77"/>
    <mergeCell ref="F76:F77"/>
    <mergeCell ref="J78:K89"/>
    <mergeCell ref="D91:D92"/>
    <mergeCell ref="F92:F93"/>
    <mergeCell ref="J56:K61"/>
    <mergeCell ref="A64:B64"/>
    <mergeCell ref="J65:K72"/>
    <mergeCell ref="B73:F73"/>
    <mergeCell ref="J74:K74"/>
    <mergeCell ref="A76:A77"/>
    <mergeCell ref="B76:B77"/>
    <mergeCell ref="C76:C77"/>
    <mergeCell ref="D76:D77"/>
    <mergeCell ref="E76:E77"/>
    <mergeCell ref="A1:F1"/>
    <mergeCell ref="H1:K1"/>
    <mergeCell ref="H2:K3"/>
    <mergeCell ref="J4:K19"/>
    <mergeCell ref="J21:K38"/>
    <mergeCell ref="J40:K54"/>
  </mergeCells>
  <conditionalFormatting sqref="C74">
    <cfRule type="cellIs" dxfId="16" priority="2" operator="lessThan">
      <formula>0</formula>
    </cfRule>
  </conditionalFormatting>
  <conditionalFormatting sqref="D78">
    <cfRule type="cellIs" dxfId="15" priority="3" operator="greaterThan">
      <formula>$E$78</formula>
    </cfRule>
  </conditionalFormatting>
  <conditionalFormatting sqref="D78:D89">
    <cfRule type="cellIs" dxfId="14" priority="17" operator="lessThan">
      <formula>$E$76</formula>
    </cfRule>
  </conditionalFormatting>
  <conditionalFormatting sqref="D79">
    <cfRule type="cellIs" dxfId="13" priority="4" operator="greaterThan">
      <formula>$E$79</formula>
    </cfRule>
  </conditionalFormatting>
  <conditionalFormatting sqref="D80">
    <cfRule type="cellIs" dxfId="12" priority="5" operator="greaterThan">
      <formula>$E$80</formula>
    </cfRule>
  </conditionalFormatting>
  <conditionalFormatting sqref="D81">
    <cfRule type="cellIs" dxfId="11" priority="6" operator="greaterThan">
      <formula>$E$81</formula>
    </cfRule>
  </conditionalFormatting>
  <conditionalFormatting sqref="D82">
    <cfRule type="cellIs" dxfId="10" priority="7" operator="greaterThan">
      <formula>$E$82</formula>
    </cfRule>
  </conditionalFormatting>
  <conditionalFormatting sqref="D83">
    <cfRule type="cellIs" dxfId="9" priority="8" operator="greaterThan">
      <formula>$E$83</formula>
    </cfRule>
  </conditionalFormatting>
  <conditionalFormatting sqref="D84">
    <cfRule type="cellIs" dxfId="8" priority="9" operator="greaterThan">
      <formula>$E$84</formula>
    </cfRule>
  </conditionalFormatting>
  <conditionalFormatting sqref="D86">
    <cfRule type="cellIs" dxfId="7" priority="11" operator="greaterThan">
      <formula>$E$86</formula>
    </cfRule>
  </conditionalFormatting>
  <conditionalFormatting sqref="D87">
    <cfRule type="cellIs" dxfId="6" priority="12" operator="greaterThan">
      <formula>$E$87</formula>
    </cfRule>
  </conditionalFormatting>
  <conditionalFormatting sqref="D88">
    <cfRule type="cellIs" dxfId="5" priority="13" operator="greaterThan">
      <formula>$E$88</formula>
    </cfRule>
  </conditionalFormatting>
  <conditionalFormatting sqref="D89">
    <cfRule type="cellIs" dxfId="4" priority="14" operator="greaterThan">
      <formula>$E$89</formula>
    </cfRule>
  </conditionalFormatting>
  <conditionalFormatting sqref="D85:E85">
    <cfRule type="cellIs" dxfId="3" priority="10" operator="greaterThan">
      <formula>$E$85</formula>
    </cfRule>
  </conditionalFormatting>
  <conditionalFormatting sqref="F78:F89">
    <cfRule type="cellIs" dxfId="2" priority="1" operator="lessThan">
      <formula>10</formula>
    </cfRule>
    <cfRule type="cellIs" dxfId="1" priority="15" operator="lessThan">
      <formula>100</formula>
    </cfRule>
    <cfRule type="cellIs" dxfId="0" priority="16" operator="greaterThan">
      <formula>100</formula>
    </cfRule>
  </conditionalFormatting>
  <pageMargins left="0.7" right="0.7" top="0.78740157499999996" bottom="0.78740157499999996" header="0.3" footer="0.3"/>
  <pageSetup paperSize="9" orientation="portrait" verticalDpi="300" r:id="rId1"/>
</worksheet>
</file>

<file path=docMetadata/LabelInfo.xml><?xml version="1.0" encoding="utf-8"?>
<clbl:labelList xmlns:clbl="http://schemas.microsoft.com/office/2020/mipLabelMetadata">
  <clbl:label id="{b97ea58d-47e6-47cc-9ab7-39ab03def869}" enabled="1" method="Standard" siteId="{505cca53-5750-4134-9501-8d52d5df3cd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Mieter</vt:lpstr>
      <vt:lpstr>Mieter mit gez</vt:lpstr>
      <vt:lpstr>Hausbesitzer</vt:lpstr>
      <vt:lpstr>Beispiel</vt:lpstr>
      <vt:lpstr>Hausbesitzer!Druckbereich</vt:lpstr>
      <vt:lpstr>Mieter!Druckbereich</vt:lpstr>
      <vt:lpstr>'Mieter mit gez'!Druckbereich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 Blum</dc:creator>
  <cp:lastModifiedBy>philipp Blum</cp:lastModifiedBy>
  <cp:lastPrinted>2025-07-27T19:08:23Z</cp:lastPrinted>
  <dcterms:created xsi:type="dcterms:W3CDTF">2025-06-19T09:57:03Z</dcterms:created>
  <dcterms:modified xsi:type="dcterms:W3CDTF">2025-07-27T19:08:26Z</dcterms:modified>
</cp:coreProperties>
</file>